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ccc.cambridgeshire.gov.uk\data\Elh Library Staff\Service Delivery\Library Support Team\MANAGEMENT INFORMATION\LAP Statistics\LAPs 2019-20\"/>
    </mc:Choice>
  </mc:AlternateContent>
  <bookViews>
    <workbookView xWindow="-15" yWindow="45" windowWidth="10920" windowHeight="8895" activeTab="1"/>
  </bookViews>
  <sheets>
    <sheet name="Chart" sheetId="3" r:id="rId1"/>
    <sheet name="Data" sheetId="1" r:id="rId2"/>
    <sheet name="Lookup Lists" sheetId="2" state="hidden" r:id="rId3"/>
  </sheets>
  <externalReferences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</externalReferences>
  <definedNames>
    <definedName name="Items">'Lookup Lists'!$B$1:$B$23</definedName>
    <definedName name="LAP">'Lookup Lists'!$A$1:$A$12</definedName>
  </definedNames>
  <calcPr calcId="152511"/>
</workbook>
</file>

<file path=xl/calcChain.xml><?xml version="1.0" encoding="utf-8"?>
<calcChain xmlns="http://schemas.openxmlformats.org/spreadsheetml/2006/main">
  <c r="L29" i="1" l="1"/>
  <c r="L28" i="1"/>
  <c r="M32" i="1"/>
  <c r="L32" i="1"/>
  <c r="K32" i="1"/>
  <c r="I32" i="1"/>
  <c r="H32" i="1"/>
  <c r="G32" i="1"/>
  <c r="E32" i="1"/>
  <c r="D32" i="1"/>
  <c r="C32" i="1"/>
  <c r="M31" i="1"/>
  <c r="L31" i="1"/>
  <c r="K31" i="1"/>
  <c r="I31" i="1"/>
  <c r="H31" i="1"/>
  <c r="G31" i="1"/>
  <c r="E31" i="1"/>
  <c r="D31" i="1"/>
  <c r="C31" i="1"/>
  <c r="M29" i="1"/>
  <c r="K29" i="1"/>
  <c r="I29" i="1"/>
  <c r="H29" i="1"/>
  <c r="G29" i="1"/>
  <c r="E29" i="1"/>
  <c r="D29" i="1"/>
  <c r="C29" i="1"/>
  <c r="M28" i="1"/>
  <c r="K28" i="1"/>
  <c r="I28" i="1"/>
  <c r="H28" i="1"/>
  <c r="G28" i="1"/>
  <c r="E28" i="1"/>
  <c r="D28" i="1"/>
  <c r="C28" i="1"/>
  <c r="M26" i="1"/>
  <c r="L26" i="1"/>
  <c r="K26" i="1"/>
  <c r="I26" i="1"/>
  <c r="H26" i="1"/>
  <c r="G26" i="1"/>
  <c r="E26" i="1"/>
  <c r="D26" i="1"/>
  <c r="C26" i="1"/>
  <c r="M23" i="1"/>
  <c r="L23" i="1"/>
  <c r="K23" i="1"/>
  <c r="I23" i="1"/>
  <c r="H23" i="1"/>
  <c r="G23" i="1"/>
  <c r="E23" i="1"/>
  <c r="D23" i="1"/>
  <c r="C23" i="1"/>
  <c r="M22" i="1"/>
  <c r="L22" i="1"/>
  <c r="K22" i="1"/>
  <c r="I22" i="1"/>
  <c r="H22" i="1"/>
  <c r="G22" i="1"/>
  <c r="E22" i="1"/>
  <c r="D22" i="1"/>
  <c r="C22" i="1"/>
  <c r="M21" i="1"/>
  <c r="L21" i="1"/>
  <c r="K21" i="1"/>
  <c r="I21" i="1"/>
  <c r="H21" i="1"/>
  <c r="G21" i="1"/>
  <c r="E21" i="1"/>
  <c r="D21" i="1"/>
  <c r="C21" i="1"/>
  <c r="M16" i="1"/>
  <c r="L16" i="1"/>
  <c r="K16" i="1"/>
  <c r="I16" i="1"/>
  <c r="H16" i="1"/>
  <c r="G16" i="1"/>
  <c r="E16" i="1"/>
  <c r="D16" i="1"/>
  <c r="C16" i="1"/>
  <c r="M15" i="1"/>
  <c r="L15" i="1"/>
  <c r="K15" i="1"/>
  <c r="I15" i="1"/>
  <c r="H15" i="1"/>
  <c r="G15" i="1"/>
  <c r="E15" i="1"/>
  <c r="D15" i="1"/>
  <c r="C15" i="1"/>
  <c r="M14" i="1"/>
  <c r="L14" i="1"/>
  <c r="K14" i="1"/>
  <c r="I14" i="1"/>
  <c r="H14" i="1"/>
  <c r="G14" i="1"/>
  <c r="E14" i="1"/>
  <c r="D14" i="1"/>
  <c r="C14" i="1"/>
  <c r="M13" i="1"/>
  <c r="L13" i="1"/>
  <c r="K13" i="1"/>
  <c r="I13" i="1"/>
  <c r="H13" i="1"/>
  <c r="G13" i="1"/>
  <c r="E13" i="1"/>
  <c r="D13" i="1"/>
  <c r="C13" i="1"/>
  <c r="M10" i="1"/>
  <c r="L10" i="1"/>
  <c r="K10" i="1"/>
  <c r="I10" i="1"/>
  <c r="H10" i="1"/>
  <c r="G10" i="1"/>
  <c r="E10" i="1"/>
  <c r="D10" i="1"/>
  <c r="C10" i="1"/>
  <c r="M9" i="1"/>
  <c r="L9" i="1"/>
  <c r="K9" i="1"/>
  <c r="I9" i="1"/>
  <c r="H9" i="1"/>
  <c r="G9" i="1"/>
  <c r="E9" i="1"/>
  <c r="D9" i="1"/>
  <c r="C9" i="1"/>
  <c r="M8" i="1"/>
  <c r="L8" i="1"/>
  <c r="K8" i="1"/>
  <c r="I8" i="1"/>
  <c r="H8" i="1"/>
  <c r="G8" i="1"/>
  <c r="E8" i="1"/>
  <c r="D8" i="1"/>
  <c r="C8" i="1"/>
  <c r="M7" i="1"/>
  <c r="L7" i="1"/>
  <c r="K7" i="1"/>
  <c r="I7" i="1"/>
  <c r="H7" i="1"/>
  <c r="G7" i="1"/>
  <c r="E7" i="1"/>
  <c r="D7" i="1"/>
  <c r="C7" i="1"/>
  <c r="M6" i="1"/>
  <c r="L6" i="1"/>
  <c r="K6" i="1"/>
  <c r="I6" i="1"/>
  <c r="H6" i="1"/>
  <c r="G6" i="1"/>
  <c r="E6" i="1"/>
  <c r="D6" i="1"/>
  <c r="C6" i="1"/>
  <c r="B1" i="3"/>
  <c r="L11" i="1" l="1"/>
  <c r="K27" i="1"/>
  <c r="K17" i="1"/>
  <c r="L17" i="1"/>
  <c r="M17" i="1"/>
  <c r="M11" i="1"/>
  <c r="K11" i="1"/>
  <c r="K19" i="1" s="1"/>
  <c r="M30" i="1"/>
  <c r="M27" i="1"/>
  <c r="L30" i="1"/>
  <c r="L27" i="1"/>
  <c r="K30" i="1"/>
  <c r="O30" i="1"/>
  <c r="P30" i="1"/>
  <c r="Q30" i="1"/>
  <c r="L4" i="1" l="1"/>
  <c r="M19" i="1"/>
  <c r="L19" i="1"/>
  <c r="K4" i="1"/>
  <c r="M4" i="1"/>
  <c r="G30" i="1"/>
  <c r="I30" i="1"/>
  <c r="H30" i="1"/>
  <c r="E30" i="1"/>
  <c r="D30" i="1"/>
  <c r="C30" i="1"/>
  <c r="A1" i="1" l="1"/>
  <c r="H27" i="1" l="1"/>
  <c r="O17" i="1"/>
  <c r="P17" i="1"/>
  <c r="Q17" i="1"/>
  <c r="Q11" i="1"/>
  <c r="O11" i="1"/>
  <c r="P11" i="1"/>
  <c r="P19" i="1" l="1"/>
  <c r="O19" i="1"/>
  <c r="Q19" i="1"/>
  <c r="I27" i="1" l="1"/>
  <c r="I17" i="1"/>
  <c r="I11" i="1"/>
  <c r="I19" i="1" l="1"/>
  <c r="H17" i="1"/>
  <c r="H11" i="1"/>
  <c r="R28" i="1"/>
  <c r="R29" i="1"/>
  <c r="N28" i="1"/>
  <c r="N29" i="1"/>
  <c r="J29" i="1"/>
  <c r="J28" i="1" l="1"/>
  <c r="G27" i="1"/>
  <c r="H19" i="1"/>
  <c r="E27" i="1"/>
  <c r="F29" i="1"/>
  <c r="S29" i="1" s="1"/>
  <c r="F28" i="1"/>
  <c r="D27" i="1"/>
  <c r="C27" i="1"/>
  <c r="S28" i="1" l="1"/>
  <c r="G17" i="1"/>
  <c r="E17" i="1"/>
  <c r="D17" i="1"/>
  <c r="G11" i="1"/>
  <c r="D11" i="1"/>
  <c r="I3" i="3" l="1"/>
  <c r="J3" i="3"/>
  <c r="G19" i="1"/>
  <c r="G4" i="1"/>
  <c r="F3" i="3" s="1"/>
  <c r="H4" i="1"/>
  <c r="G3" i="3" s="1"/>
  <c r="D19" i="1"/>
  <c r="D4" i="1"/>
  <c r="D3" i="3" s="1"/>
  <c r="I4" i="1"/>
  <c r="H3" i="3" s="1"/>
  <c r="P4" i="1"/>
  <c r="R23" i="1"/>
  <c r="N21" i="1"/>
  <c r="N22" i="1"/>
  <c r="R27" i="1"/>
  <c r="N13" i="1"/>
  <c r="N16" i="1"/>
  <c r="R10" i="1"/>
  <c r="R14" i="1"/>
  <c r="R16" i="1"/>
  <c r="K3" i="3"/>
  <c r="J14" i="1"/>
  <c r="J15" i="1"/>
  <c r="J16" i="1"/>
  <c r="R21" i="1"/>
  <c r="R22" i="1"/>
  <c r="N10" i="1"/>
  <c r="N14" i="1"/>
  <c r="N15" i="1"/>
  <c r="J10" i="1"/>
  <c r="R26" i="1"/>
  <c r="J21" i="1"/>
  <c r="J22" i="1"/>
  <c r="J23" i="1"/>
  <c r="N23" i="1"/>
  <c r="J27" i="1"/>
  <c r="N7" i="1"/>
  <c r="Q4" i="1" s="1"/>
  <c r="N8" i="1"/>
  <c r="R8" i="1" s="1"/>
  <c r="J6" i="1"/>
  <c r="N9" i="1"/>
  <c r="N26" i="1"/>
  <c r="N27" i="1"/>
  <c r="J8" i="1"/>
  <c r="R6" i="1"/>
  <c r="J9" i="1"/>
  <c r="R9" i="1"/>
  <c r="F26" i="1"/>
  <c r="J26" i="1"/>
  <c r="F27" i="1"/>
  <c r="O4" i="1"/>
  <c r="R13" i="1"/>
  <c r="N6" i="1"/>
  <c r="R15" i="1"/>
  <c r="J13" i="1"/>
  <c r="J7" i="1"/>
  <c r="R7" i="1" l="1"/>
  <c r="J17" i="1"/>
  <c r="N17" i="1"/>
  <c r="S27" i="1"/>
  <c r="S26" i="1"/>
  <c r="J11" i="1"/>
  <c r="R17" i="1"/>
  <c r="N11" i="1"/>
  <c r="R11" i="1" l="1"/>
  <c r="R4" i="1" s="1"/>
  <c r="N19" i="1"/>
  <c r="N4" i="1"/>
  <c r="J19" i="1"/>
  <c r="J4" i="1"/>
  <c r="R19" i="1" l="1"/>
  <c r="F7" i="1" l="1"/>
  <c r="S7" i="1" s="1"/>
  <c r="F8" i="1"/>
  <c r="S8" i="1" s="1"/>
  <c r="F9" i="1"/>
  <c r="S9" i="1" s="1"/>
  <c r="F14" i="1"/>
  <c r="S14" i="1" s="1"/>
  <c r="F15" i="1"/>
  <c r="S15" i="1" s="1"/>
  <c r="F10" i="1"/>
  <c r="S10" i="1" s="1"/>
  <c r="F16" i="1" l="1"/>
  <c r="S16" i="1" s="1"/>
  <c r="F13" i="1"/>
  <c r="C11" i="1"/>
  <c r="F6" i="1"/>
  <c r="C17" i="1" l="1"/>
  <c r="C19" i="1" s="1"/>
  <c r="F17" i="1"/>
  <c r="S17" i="1" s="1"/>
  <c r="S13" i="1"/>
  <c r="F21" i="1"/>
  <c r="S21" i="1" s="1"/>
  <c r="F22" i="1"/>
  <c r="S22" i="1" s="1"/>
  <c r="F23" i="1"/>
  <c r="S23" i="1" s="1"/>
  <c r="E11" i="1"/>
  <c r="E4" i="1" s="1"/>
  <c r="E3" i="3" s="1"/>
  <c r="S6" i="1"/>
  <c r="F11" i="1"/>
  <c r="C4" i="1" l="1"/>
  <c r="C3" i="3" s="1"/>
  <c r="E19" i="1"/>
  <c r="F4" i="1"/>
  <c r="F19" i="1"/>
  <c r="S11" i="1"/>
  <c r="S4" i="1" l="1"/>
  <c r="S19" i="1"/>
</calcChain>
</file>

<file path=xl/sharedStrings.xml><?xml version="1.0" encoding="utf-8"?>
<sst xmlns="http://schemas.openxmlformats.org/spreadsheetml/2006/main" count="119" uniqueCount="69">
  <si>
    <t>Adult Fiction Hardback</t>
  </si>
  <si>
    <t>Adult Fiction Paperback</t>
  </si>
  <si>
    <t>Adult Non-Fiction Hardback</t>
  </si>
  <si>
    <t>Adult Non-Fiction Paperback</t>
  </si>
  <si>
    <t>Junior Fiction</t>
  </si>
  <si>
    <t>Junior Non-Fiction</t>
  </si>
  <si>
    <t>Young Adult</t>
  </si>
  <si>
    <t>Adult Spoken Word</t>
  </si>
  <si>
    <t>Junior Spoken Word</t>
  </si>
  <si>
    <t>DVD &amp; Blu Ray</t>
  </si>
  <si>
    <t>Reservations</t>
  </si>
  <si>
    <t>May</t>
  </si>
  <si>
    <t>Junior Large Print</t>
  </si>
  <si>
    <t>Total Issues</t>
  </si>
  <si>
    <t>Qtr 1</t>
  </si>
  <si>
    <t>Qtr 2</t>
  </si>
  <si>
    <t>Qtr 3</t>
  </si>
  <si>
    <t>Qtr 4</t>
  </si>
  <si>
    <t>C</t>
  </si>
  <si>
    <t>D</t>
  </si>
  <si>
    <t>G</t>
  </si>
  <si>
    <t>H</t>
  </si>
  <si>
    <t>Adult Large Print</t>
  </si>
  <si>
    <t>T</t>
  </si>
  <si>
    <t>X</t>
  </si>
  <si>
    <t>AB</t>
  </si>
  <si>
    <t>V</t>
  </si>
  <si>
    <t>W</t>
  </si>
  <si>
    <t>AK</t>
  </si>
  <si>
    <t>AN</t>
  </si>
  <si>
    <t>BI</t>
  </si>
  <si>
    <t>Apr</t>
  </si>
  <si>
    <t>Jun</t>
  </si>
  <si>
    <t>Jul</t>
  </si>
  <si>
    <t>Aug</t>
  </si>
  <si>
    <t>Sep</t>
  </si>
  <si>
    <t>Oct</t>
  </si>
  <si>
    <t>Nov</t>
  </si>
  <si>
    <t>Dec</t>
  </si>
  <si>
    <t>Jan</t>
  </si>
  <si>
    <t>Feb</t>
  </si>
  <si>
    <t>Mar</t>
  </si>
  <si>
    <t>Bottisham</t>
  </si>
  <si>
    <t>Bassingbourn</t>
  </si>
  <si>
    <t>Fulbourn</t>
  </si>
  <si>
    <t>Gamlingay</t>
  </si>
  <si>
    <t>Haddenham</t>
  </si>
  <si>
    <t>Little Downham</t>
  </si>
  <si>
    <t>Melbourn</t>
  </si>
  <si>
    <t>Somersham</t>
  </si>
  <si>
    <t>Swavesey</t>
  </si>
  <si>
    <t>Waterbeach</t>
  </si>
  <si>
    <t>Total Book Issues</t>
  </si>
  <si>
    <t>Total Adult Books</t>
  </si>
  <si>
    <t>Total Junior Books</t>
  </si>
  <si>
    <t>Select data type</t>
  </si>
  <si>
    <t>Use drop-down menu to select data</t>
  </si>
  <si>
    <t>Total New Members</t>
  </si>
  <si>
    <t>Adult new members</t>
  </si>
  <si>
    <t>Junior New Members</t>
  </si>
  <si>
    <t>Adult Active Borrowers</t>
  </si>
  <si>
    <t>Junior Active Borrowers</t>
  </si>
  <si>
    <t>Total Active Borrowers</t>
  </si>
  <si>
    <t>Total
(YTD)</t>
  </si>
  <si>
    <t>Adult New Members</t>
  </si>
  <si>
    <t>n/a</t>
  </si>
  <si>
    <t>Brampton</t>
  </si>
  <si>
    <t>Clay Farm</t>
  </si>
  <si>
    <t>2019-20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</si>
</sst>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6" x14ac:knownFonts="1">
    <font>
      <sz val="10"/>
      <name val="Arial"/>
    </font>
    <font>
      <b/>
      <sz val="10"/>
      <name val="Arial"/>
      <family val="2"/>
    </font>
    <font>
      <sz val="8"/>
      <name val="Arial"/>
      <family val="2"/>
    </font>
    <font>
      <sz val="14"/>
      <name val="Arial Black"/>
      <family val="2"/>
    </font>
    <font>
      <sz val="10"/>
      <name val="Arial"/>
      <family val="2"/>
    </font>
    <font>
      <b/>
      <sz val="10"/>
      <color indexed="9"/>
      <name val="Arial"/>
      <family val="2"/>
    </font>
    <font>
      <sz val="10"/>
      <color indexed="9"/>
      <name val="Arial"/>
      <family val="2"/>
    </font>
    <font>
      <b/>
      <sz val="10"/>
      <color theme="0"/>
      <name val="Arial"/>
      <family val="2"/>
    </font>
    <font>
      <b/>
      <sz val="10"/>
      <color theme="0" tint="-0.249977111117893"/>
      <name val="ARIAL"/>
      <family val="2"/>
    </font>
    <font>
      <sz val="10"/>
      <color indexed="8"/>
      <name val="ARIAL"/>
      <family val="2"/>
    </font>
    <font>
      <b/>
      <sz val="10"/>
      <color indexed="8"/>
      <name val="ARIAL"/>
      <family val="2"/>
    </font>
    <font>
      <i/>
      <sz val="9"/>
      <color theme="0" tint="-0.34998626667073579"/>
      <name val="Arial"/>
      <family val="2"/>
    </font>
    <font>
      <i/>
      <sz val="10"/>
      <name val="Arial"/>
      <family val="2"/>
    </font>
    <font>
      <i/>
      <sz val="10"/>
      <color indexed="9"/>
      <name val="Arial"/>
      <family val="2"/>
    </font>
    <font>
      <b/>
      <i/>
      <sz val="10"/>
      <name val="Arial"/>
      <family val="2"/>
    </font>
    <font>
      <b/>
      <sz val="12"/>
      <color theme="0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rgb="FF0070C0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theme="6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6">
    <xf numFmtId="0" fontId="0" fillId="0" borderId="0" xfId="0"/>
    <xf numFmtId="3" fontId="1" fillId="0" borderId="0" xfId="0" applyNumberFormat="1" applyFont="1"/>
    <xf numFmtId="3" fontId="0" fillId="0" borderId="0" xfId="0" applyNumberFormat="1" applyAlignment="1">
      <alignment horizontal="right"/>
    </xf>
    <xf numFmtId="3" fontId="1" fillId="0" borderId="0" xfId="0" applyNumberFormat="1" applyFont="1" applyAlignment="1">
      <alignment horizontal="right"/>
    </xf>
    <xf numFmtId="3" fontId="0" fillId="0" borderId="0" xfId="0" applyNumberFormat="1"/>
    <xf numFmtId="3" fontId="1" fillId="0" borderId="0" xfId="0" applyNumberFormat="1" applyFont="1" applyAlignment="1">
      <alignment vertical="center"/>
    </xf>
    <xf numFmtId="3" fontId="1" fillId="0" borderId="0" xfId="0" applyNumberFormat="1" applyFont="1" applyAlignment="1">
      <alignment horizontal="right" vertical="center"/>
    </xf>
    <xf numFmtId="3" fontId="0" fillId="0" borderId="0" xfId="0" applyNumberFormat="1" applyAlignment="1">
      <alignment horizontal="right" vertical="center"/>
    </xf>
    <xf numFmtId="3" fontId="0" fillId="0" borderId="0" xfId="0" applyNumberFormat="1" applyAlignment="1">
      <alignment vertical="center"/>
    </xf>
    <xf numFmtId="3" fontId="4" fillId="0" borderId="0" xfId="0" applyNumberFormat="1" applyFont="1" applyAlignment="1">
      <alignment vertical="center"/>
    </xf>
    <xf numFmtId="3" fontId="5" fillId="0" borderId="0" xfId="0" applyNumberFormat="1" applyFont="1" applyAlignment="1">
      <alignment vertical="center"/>
    </xf>
    <xf numFmtId="3" fontId="6" fillId="0" borderId="0" xfId="0" applyNumberFormat="1" applyFont="1" applyAlignment="1">
      <alignment vertical="center"/>
    </xf>
    <xf numFmtId="3" fontId="4" fillId="0" borderId="0" xfId="0" applyNumberFormat="1" applyFont="1" applyAlignment="1">
      <alignment horizontal="right" vertical="center"/>
    </xf>
    <xf numFmtId="3" fontId="5" fillId="0" borderId="0" xfId="0" applyNumberFormat="1" applyFont="1"/>
    <xf numFmtId="3" fontId="6" fillId="0" borderId="0" xfId="0" applyNumberFormat="1" applyFont="1"/>
    <xf numFmtId="3" fontId="7" fillId="2" borderId="0" xfId="0" applyNumberFormat="1" applyFont="1" applyFill="1" applyAlignment="1">
      <alignment vertical="center"/>
    </xf>
    <xf numFmtId="3" fontId="7" fillId="2" borderId="0" xfId="0" applyNumberFormat="1" applyFont="1" applyFill="1" applyAlignment="1">
      <alignment horizontal="right" vertical="center"/>
    </xf>
    <xf numFmtId="0" fontId="7" fillId="3" borderId="1" xfId="0" applyFont="1" applyFill="1" applyBorder="1" applyAlignment="1">
      <alignment horizontal="center" vertical="center"/>
    </xf>
    <xf numFmtId="0" fontId="0" fillId="0" borderId="0" xfId="0" applyAlignment="1">
      <alignment horizontal="right" vertical="center"/>
    </xf>
    <xf numFmtId="0" fontId="0" fillId="0" borderId="0" xfId="0" applyAlignment="1">
      <alignment vertical="center"/>
    </xf>
    <xf numFmtId="0" fontId="7" fillId="5" borderId="1" xfId="0" applyFont="1" applyFill="1" applyBorder="1" applyAlignment="1">
      <alignment horizontal="center" vertical="center"/>
    </xf>
    <xf numFmtId="0" fontId="9" fillId="4" borderId="0" xfId="0" applyFont="1" applyFill="1" applyAlignment="1">
      <alignment vertical="center"/>
    </xf>
    <xf numFmtId="0" fontId="10" fillId="4" borderId="0" xfId="0" applyFont="1" applyFill="1" applyAlignment="1">
      <alignment horizontal="right" vertical="center"/>
    </xf>
    <xf numFmtId="0" fontId="0" fillId="0" borderId="0" xfId="0" applyAlignment="1">
      <alignment vertical="top"/>
    </xf>
    <xf numFmtId="0" fontId="10" fillId="6" borderId="0" xfId="0" applyFont="1" applyFill="1" applyAlignment="1">
      <alignment horizontal="right" vertical="center"/>
    </xf>
    <xf numFmtId="3" fontId="0" fillId="6" borderId="0" xfId="0" applyNumberFormat="1" applyFill="1" applyAlignment="1">
      <alignment vertical="center"/>
    </xf>
    <xf numFmtId="0" fontId="11" fillId="0" borderId="0" xfId="0" applyFont="1" applyFill="1" applyAlignment="1">
      <alignment horizontal="center" vertical="center"/>
    </xf>
    <xf numFmtId="3" fontId="12" fillId="0" borderId="0" xfId="0" applyNumberFormat="1" applyFont="1" applyAlignment="1">
      <alignment vertical="center"/>
    </xf>
    <xf numFmtId="3" fontId="13" fillId="0" borderId="0" xfId="0" applyNumberFormat="1" applyFont="1" applyAlignment="1">
      <alignment vertical="center"/>
    </xf>
    <xf numFmtId="3" fontId="14" fillId="0" borderId="0" xfId="0" applyNumberFormat="1" applyFont="1" applyAlignment="1">
      <alignment vertical="center"/>
    </xf>
    <xf numFmtId="3" fontId="1" fillId="0" borderId="0" xfId="0" applyNumberFormat="1" applyFont="1" applyAlignment="1">
      <alignment horizontal="right" vertical="center" wrapText="1"/>
    </xf>
    <xf numFmtId="3" fontId="15" fillId="2" borderId="0" xfId="0" applyNumberFormat="1" applyFont="1" applyFill="1" applyAlignment="1">
      <alignment horizontal="center" vertical="center"/>
    </xf>
    <xf numFmtId="0" fontId="4" fillId="0" borderId="0" xfId="0" applyFont="1"/>
    <xf numFmtId="0" fontId="8" fillId="4" borderId="0" xfId="0" applyFont="1" applyFill="1" applyAlignment="1">
      <alignment horizontal="center" vertical="center"/>
    </xf>
    <xf numFmtId="3" fontId="3" fillId="0" borderId="0" xfId="0" applyNumberFormat="1" applyFont="1" applyAlignment="1">
      <alignment horizontal="center" vertical="center"/>
    </xf>
    <xf numFmtId="3" fontId="1" fillId="0" borderId="0" xfId="0" applyNumberFormat="1" applyFont="1" applyAlignment="1">
      <alignment horizontal="center" vertical="center"/>
    </xf>
  </cellXfs>
  <cellStyles count="1">
    <cellStyle name="Normal" xfId="0" builtinId="0"/>
  </cellStyles>
  <dxfs count="5"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externalLink" Target="externalLinks/externalLink10.xml"/><Relationship Id="rId18" Type="http://schemas.openxmlformats.org/officeDocument/2006/relationships/externalLink" Target="externalLinks/externalLink15.xml"/><Relationship Id="rId26" Type="http://schemas.openxmlformats.org/officeDocument/2006/relationships/externalLink" Target="externalLinks/externalLink23.xml"/><Relationship Id="rId3" Type="http://schemas.openxmlformats.org/officeDocument/2006/relationships/worksheet" Target="worksheets/sheet3.xml"/><Relationship Id="rId21" Type="http://schemas.openxmlformats.org/officeDocument/2006/relationships/externalLink" Target="externalLinks/externalLink18.xml"/><Relationship Id="rId34" Type="http://schemas.openxmlformats.org/officeDocument/2006/relationships/sharedStrings" Target="sharedStrings.xml"/><Relationship Id="rId7" Type="http://schemas.openxmlformats.org/officeDocument/2006/relationships/externalLink" Target="externalLinks/externalLink4.xml"/><Relationship Id="rId12" Type="http://schemas.openxmlformats.org/officeDocument/2006/relationships/externalLink" Target="externalLinks/externalLink9.xml"/><Relationship Id="rId17" Type="http://schemas.openxmlformats.org/officeDocument/2006/relationships/externalLink" Target="externalLinks/externalLink14.xml"/><Relationship Id="rId25" Type="http://schemas.openxmlformats.org/officeDocument/2006/relationships/externalLink" Target="externalLinks/externalLink22.xml"/><Relationship Id="rId33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13.xml"/><Relationship Id="rId20" Type="http://schemas.openxmlformats.org/officeDocument/2006/relationships/externalLink" Target="externalLinks/externalLink17.xml"/><Relationship Id="rId29" Type="http://schemas.openxmlformats.org/officeDocument/2006/relationships/externalLink" Target="externalLinks/externalLink26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3.xml"/><Relationship Id="rId11" Type="http://schemas.openxmlformats.org/officeDocument/2006/relationships/externalLink" Target="externalLinks/externalLink8.xml"/><Relationship Id="rId24" Type="http://schemas.openxmlformats.org/officeDocument/2006/relationships/externalLink" Target="externalLinks/externalLink21.xml"/><Relationship Id="rId32" Type="http://schemas.openxmlformats.org/officeDocument/2006/relationships/theme" Target="theme/theme1.xml"/><Relationship Id="rId5" Type="http://schemas.openxmlformats.org/officeDocument/2006/relationships/externalLink" Target="externalLinks/externalLink2.xml"/><Relationship Id="rId15" Type="http://schemas.openxmlformats.org/officeDocument/2006/relationships/externalLink" Target="externalLinks/externalLink12.xml"/><Relationship Id="rId23" Type="http://schemas.openxmlformats.org/officeDocument/2006/relationships/externalLink" Target="externalLinks/externalLink20.xml"/><Relationship Id="rId28" Type="http://schemas.openxmlformats.org/officeDocument/2006/relationships/externalLink" Target="externalLinks/externalLink25.xml"/><Relationship Id="rId10" Type="http://schemas.openxmlformats.org/officeDocument/2006/relationships/externalLink" Target="externalLinks/externalLink7.xml"/><Relationship Id="rId19" Type="http://schemas.openxmlformats.org/officeDocument/2006/relationships/externalLink" Target="externalLinks/externalLink16.xml"/><Relationship Id="rId31" Type="http://schemas.openxmlformats.org/officeDocument/2006/relationships/externalLink" Target="externalLinks/externalLink28.xml"/><Relationship Id="rId4" Type="http://schemas.openxmlformats.org/officeDocument/2006/relationships/externalLink" Target="externalLinks/externalLink1.xml"/><Relationship Id="rId9" Type="http://schemas.openxmlformats.org/officeDocument/2006/relationships/externalLink" Target="externalLinks/externalLink6.xml"/><Relationship Id="rId14" Type="http://schemas.openxmlformats.org/officeDocument/2006/relationships/externalLink" Target="externalLinks/externalLink11.xml"/><Relationship Id="rId22" Type="http://schemas.openxmlformats.org/officeDocument/2006/relationships/externalLink" Target="externalLinks/externalLink19.xml"/><Relationship Id="rId27" Type="http://schemas.openxmlformats.org/officeDocument/2006/relationships/externalLink" Target="externalLinks/externalLink24.xml"/><Relationship Id="rId30" Type="http://schemas.openxmlformats.org/officeDocument/2006/relationships/externalLink" Target="externalLinks/externalLink27.xml"/><Relationship Id="rId35" Type="http://schemas.openxmlformats.org/officeDocument/2006/relationships/calcChain" Target="calcChain.xml"/><Relationship Id="rId8" Type="http://schemas.openxmlformats.org/officeDocument/2006/relationships/externalLink" Target="externalLinks/externalLink5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strRef>
          <c:f>Chart!$B$1</c:f>
          <c:strCache>
            <c:ptCount val="1"/>
            <c:pt idx="0">
              <c:v>Waterbeach Library Access Point - Total Issues 2019-20</c:v>
            </c:pt>
          </c:strCache>
        </c:strRef>
      </c:tx>
      <c:layout>
        <c:manualLayout>
          <c:xMode val="edge"/>
          <c:yMode val="edge"/>
          <c:x val="0.24481752055361311"/>
          <c:y val="2.2517086010456135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Chart!$A$2</c:f>
              <c:strCache>
                <c:ptCount val="1"/>
                <c:pt idx="0">
                  <c:v>Total Issues</c:v>
                </c:pt>
              </c:strCache>
            </c:strRef>
          </c:tx>
          <c:spPr>
            <a:solidFill>
              <a:schemeClr val="tx2"/>
            </a:solidFill>
            <a:ln>
              <a:noFill/>
            </a:ln>
            <a:effectLst/>
          </c:spPr>
          <c:invertIfNegative val="0"/>
          <c:trendline>
            <c:spPr>
              <a:ln w="19050" cap="rnd">
                <a:solidFill>
                  <a:srgbClr val="FF0000"/>
                </a:solidFill>
                <a:prstDash val="sysDot"/>
              </a:ln>
              <a:effectLst/>
            </c:spPr>
            <c:trendlineType val="linear"/>
            <c:dispRSqr val="0"/>
            <c:dispEq val="0"/>
          </c:trendline>
          <c:cat>
            <c:strRef>
              <c:f>Chart!$C$2:$N$2</c:f>
              <c:strCache>
                <c:ptCount val="12"/>
                <c:pt idx="0">
                  <c:v>Apr</c:v>
                </c:pt>
                <c:pt idx="1">
                  <c:v>May</c:v>
                </c:pt>
                <c:pt idx="2">
                  <c:v>Jun</c:v>
                </c:pt>
                <c:pt idx="3">
                  <c:v>Jul</c:v>
                </c:pt>
                <c:pt idx="4">
                  <c:v>Aug</c:v>
                </c:pt>
                <c:pt idx="5">
                  <c:v>Sep</c:v>
                </c:pt>
                <c:pt idx="6">
                  <c:v>Oct</c:v>
                </c:pt>
                <c:pt idx="7">
                  <c:v>Nov</c:v>
                </c:pt>
                <c:pt idx="8">
                  <c:v>Dec</c:v>
                </c:pt>
                <c:pt idx="9">
                  <c:v>Jan</c:v>
                </c:pt>
                <c:pt idx="10">
                  <c:v>Feb</c:v>
                </c:pt>
                <c:pt idx="11">
                  <c:v>Mar</c:v>
                </c:pt>
              </c:strCache>
            </c:strRef>
          </c:cat>
          <c:val>
            <c:numRef>
              <c:f>Chart!$C$3:$N$3</c:f>
              <c:numCache>
                <c:formatCode>#,##0</c:formatCode>
                <c:ptCount val="12"/>
                <c:pt idx="0">
                  <c:v>1305</c:v>
                </c:pt>
                <c:pt idx="1">
                  <c:v>1465</c:v>
                </c:pt>
                <c:pt idx="2">
                  <c:v>1414</c:v>
                </c:pt>
                <c:pt idx="3">
                  <c:v>2000</c:v>
                </c:pt>
                <c:pt idx="4">
                  <c:v>1938</c:v>
                </c:pt>
                <c:pt idx="5">
                  <c:v>1776</c:v>
                </c:pt>
                <c:pt idx="6">
                  <c:v>1493</c:v>
                </c:pt>
                <c:pt idx="7">
                  <c:v>1675</c:v>
                </c:pt>
                <c:pt idx="8">
                  <c:v>1009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98"/>
        <c:overlap val="19"/>
        <c:axId val="1574658048"/>
        <c:axId val="1574657504"/>
      </c:barChart>
      <c:catAx>
        <c:axId val="157465804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50000"/>
                <a:lumOff val="50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574657504"/>
        <c:crosses val="autoZero"/>
        <c:auto val="1"/>
        <c:lblAlgn val="ctr"/>
        <c:lblOffset val="100"/>
        <c:noMultiLvlLbl val="0"/>
      </c:catAx>
      <c:valAx>
        <c:axId val="157465750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bg1">
                  <a:lumMod val="75000"/>
                </a:schemeClr>
              </a:solidFill>
              <a:prstDash val="dash"/>
              <a:round/>
            </a:ln>
            <a:effectLst/>
          </c:spPr>
        </c:majorGridlines>
        <c:numFmt formatCode="#,##0" sourceLinked="1"/>
        <c:majorTickMark val="none"/>
        <c:minorTickMark val="none"/>
        <c:tickLblPos val="nextTo"/>
        <c:spPr>
          <a:noFill/>
          <a:ln>
            <a:solidFill>
              <a:schemeClr val="tx1">
                <a:lumMod val="50000"/>
                <a:lumOff val="50000"/>
              </a:schemeClr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574658048"/>
        <c:crosses val="autoZero"/>
        <c:crossBetween val="between"/>
      </c:valAx>
      <c:spPr>
        <a:gradFill>
          <a:gsLst>
            <a:gs pos="42000">
              <a:schemeClr val="accent1">
                <a:lumMod val="5000"/>
                <a:lumOff val="95000"/>
              </a:schemeClr>
            </a:gs>
            <a:gs pos="98000">
              <a:schemeClr val="accent1">
                <a:lumMod val="45000"/>
                <a:lumOff val="55000"/>
              </a:schemeClr>
            </a:gs>
          </a:gsLst>
          <a:lin ang="5400000" scaled="1"/>
        </a:gradFill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57149</xdr:colOff>
      <xdr:row>4</xdr:row>
      <xdr:rowOff>33336</xdr:rowOff>
    </xdr:from>
    <xdr:to>
      <xdr:col>14</xdr:col>
      <xdr:colOff>47624</xdr:colOff>
      <xdr:row>28</xdr:row>
      <xdr:rowOff>95249</xdr:rowOff>
    </xdr:to>
    <xdr:graphicFrame macro="">
      <xdr:nvGraphicFramePr>
        <xdr:cNvPr id="2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Elh%20Library%20Staff/Service%20Delivery/Library%20Support%20Team/MANAGEMENT%20INFORMATION/Issues%20requests%20enquiries,etc/stdata2019-20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Elh%20Library%20Staff/Service%20Delivery/Library%20Support%20Team/MANAGEMENT%20INFORMATION/New%20Data/2019-20/01-April/requests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Elh%20Library%20Staff/Service%20Delivery/Library%20Support%20Team/MANAGEMENT%20INFORMATION/New%20Data/2019-20/02-May/requests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/Elh%20Library%20Staff/Service%20Delivery/Library%20Support%20Team/MANAGEMENT%20INFORMATION/New%20Data/2019-20/03-June/requests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/Elh%20Library%20Staff/Service%20Delivery/Library%20Support%20Team/MANAGEMENT%20INFORMATION/New%20Data/2019-20/04-July/requests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/Elh%20Library%20Staff/Service%20Delivery/Library%20Support%20Team/MANAGEMENT%20INFORMATION/New%20Data/2019-20/05-August/requests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/Elh%20Library%20Staff/Service%20Delivery/Library%20Support%20Team/MANAGEMENT%20INFORMATION/New%20Data/2019-20/06-September/requests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/Elh%20Library%20Staff/Service%20Delivery/Library%20Support%20Team/MANAGEMENT%20INFORMATION/New%20Data/2019-20/01-April/new%20members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/Elh%20Library%20Staff/Service%20Delivery/Library%20Support%20Team/MANAGEMENT%20INFORMATION/New%20Data/2019-20/02-May/new%20members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/Elh%20Library%20Staff/Service%20Delivery/Library%20Support%20Team/MANAGEMENT%20INFORMATION/New%20Data/2019-20/03-June/new%20members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/Elh%20Library%20Staff/Service%20Delivery/Library%20Support%20Team/MANAGEMENT%20INFORMATION/New%20Data/2019-20/04-July/new%20members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/Elh%20Library%20Staff/Service%20Delivery/Library%20Support%20Team/MANAGEMENT%20INFORMATION/New%20Data/2019-20/05-August/new%20members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/Elh%20Library%20Staff/Service%20Delivery/Library%20Support%20Team/MANAGEMENT%20INFORMATION/New%20Data/2019-20/01-April/adult%20and%20child%20last%20activity%20date%20by%20brw%20location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/Elh%20Library%20Staff/Service%20Delivery/Library%20Support%20Team/MANAGEMENT%20INFORMATION/New%20Data/2019-20/02-May/adult%20and%20child%20last%20activity%20date%20by%20brw%20location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/Elh%20Library%20Staff/Service%20Delivery/Library%20Support%20Team/MANAGEMENT%20INFORMATION/New%20Data/2019-20/03-June/adult%20and%20child%20last%20activity%20date%20by%20brw%20location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/Elh%20Library%20Staff/Service%20Delivery/Library%20Support%20Team/MANAGEMENT%20INFORMATION/New%20Data/2019-20/04-July/adult%20and%20child%20last%20activity%20date%20by%20brw%20location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/Elh%20Library%20Staff/Service%20Delivery/Library%20Support%20Team/MANAGEMENT%20INFORMATION/New%20Data/2019-20/05-August/adult%20and%20child%20last%20activity%20date%20by%20brw%20location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/Elh%20Library%20Staff/Service%20Delivery/Library%20Support%20Team/MANAGEMENT%20INFORMATION/New%20Data/2019-20/06-September/adult%20and%20child%20last%20activity%20date%20by%20brw%20location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/Elh%20Library%20Staff/Service%20Delivery/Library%20Support%20Team/MANAGEMENT%20INFORMATION/New%20Data/2019-20/07-October/requests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/Elh%20Library%20Staff/Service%20Delivery/Library%20Support%20Team/MANAGEMENT%20INFORMATION/New%20Data/2019-20/07-October/adult%20and%20child%20last%20activity%20date%20by%20brw%20location.xls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/Elh%20Library%20Staff/Service%20Delivery/Library%20Support%20Team/MANAGEMENT%20INFORMATION/New%20Data/2019-20/08-November/requests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/Elh%20Library%20Staff/Service%20Delivery/Library%20Support%20Team/MANAGEMENT%20INFORMATION/New%20Data/2019-20/06-September/new%20members.xls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/Elh%20Library%20Staff/Service%20Delivery/Library%20Support%20Team/MANAGEMENT%20INFORMATION/New%20Data/2019-20/07-October/new%20members.xls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/Elh%20Library%20Staff/Service%20Delivery/Library%20Support%20Team/MANAGEMENT%20INFORMATION/New%20Data/2019-20/08-November/new%20members.xls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/Elh%20Library%20Staff/Service%20Delivery/Library%20Support%20Team/MANAGEMENT%20INFORMATION/New%20Data/2019-20/08-November/adult%20and%20child%20last%20activity%20date%20by%20brw%20location.xls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/Elh%20Library%20Staff/Service%20Delivery/Library%20Support%20Team/MANAGEMENT%20INFORMATION/New%20Data/2019-20/09-December/requests.xls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/Elh%20Library%20Staff/Service%20Delivery/Library%20Support%20Team/MANAGEMENT%20INFORMATION/New%20Data/2019-20/09-December/new%20members.xls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openxmlformats.org/officeDocument/2006/relationships/externalLinkPath" Target="/Elh%20Library%20Staff/Service%20Delivery/Library%20Support%20Team/MANAGEMENT%20INFORMATION/New%20Data/2019-20/09-December/adult%20and%20child%20last%20activity%20date%20by%20brw%20location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IPFA Issue Summary"/>
      <sheetName val="April"/>
      <sheetName val="May"/>
      <sheetName val="June"/>
      <sheetName val="First Quarter"/>
      <sheetName val="Second Quarter Summary"/>
      <sheetName val="Third Quarter Summary"/>
      <sheetName val="Fourth Quarter Summary"/>
      <sheetName val="12 Month Comparison"/>
      <sheetName val="July"/>
      <sheetName val="August"/>
      <sheetName val="September"/>
      <sheetName val="Second Quarter"/>
      <sheetName val="October"/>
      <sheetName val="November"/>
      <sheetName val="December"/>
      <sheetName val="eBook Issues"/>
      <sheetName val="eAudio"/>
      <sheetName val="eNewspapers and eMagazines"/>
      <sheetName val="Reservations"/>
      <sheetName val="New Borrowers"/>
      <sheetName val="Active BRWS"/>
      <sheetName val="Issues per opening hour"/>
      <sheetName val="Visitors per opening hour"/>
      <sheetName val="Sheet1"/>
    </sheetNames>
    <sheetDataSet>
      <sheetData sheetId="0"/>
      <sheetData sheetId="1">
        <row r="5">
          <cell r="A5" t="str">
            <v>Arbury Court</v>
          </cell>
          <cell r="C5">
            <v>240</v>
          </cell>
          <cell r="D5">
            <v>641</v>
          </cell>
          <cell r="E5">
            <v>7</v>
          </cell>
          <cell r="F5">
            <v>888</v>
          </cell>
          <cell r="G5">
            <v>82</v>
          </cell>
          <cell r="H5">
            <v>222</v>
          </cell>
          <cell r="I5">
            <v>0</v>
          </cell>
          <cell r="J5">
            <v>0</v>
          </cell>
          <cell r="K5">
            <v>17</v>
          </cell>
          <cell r="L5">
            <v>0</v>
          </cell>
          <cell r="M5">
            <v>0</v>
          </cell>
          <cell r="N5">
            <v>0</v>
          </cell>
          <cell r="O5">
            <v>321</v>
          </cell>
          <cell r="P5">
            <v>77</v>
          </cell>
          <cell r="Q5">
            <v>41</v>
          </cell>
          <cell r="R5">
            <v>0</v>
          </cell>
          <cell r="S5">
            <v>0</v>
          </cell>
          <cell r="T5">
            <v>118</v>
          </cell>
          <cell r="U5">
            <v>1327</v>
          </cell>
          <cell r="V5">
            <v>3351</v>
          </cell>
          <cell r="W5">
            <v>6</v>
          </cell>
          <cell r="X5">
            <v>416</v>
          </cell>
          <cell r="Y5">
            <v>16</v>
          </cell>
          <cell r="Z5">
            <v>3789</v>
          </cell>
          <cell r="AA5">
            <v>41</v>
          </cell>
          <cell r="AB5">
            <v>14</v>
          </cell>
          <cell r="AC5">
            <v>105</v>
          </cell>
          <cell r="AD5">
            <v>160</v>
          </cell>
          <cell r="AE5">
            <v>3949</v>
          </cell>
          <cell r="AF5">
            <v>5276</v>
          </cell>
          <cell r="AG5">
            <v>0</v>
          </cell>
          <cell r="AH5">
            <v>2</v>
          </cell>
          <cell r="AI5">
            <v>0</v>
          </cell>
          <cell r="AJ5">
            <v>22</v>
          </cell>
          <cell r="AK5">
            <v>0</v>
          </cell>
          <cell r="AL5">
            <v>0</v>
          </cell>
          <cell r="AM5">
            <v>24</v>
          </cell>
          <cell r="AN5">
            <v>1</v>
          </cell>
          <cell r="AO5">
            <v>59</v>
          </cell>
          <cell r="AP5">
            <v>60</v>
          </cell>
          <cell r="AQ5">
            <v>0</v>
          </cell>
          <cell r="AR5">
            <v>0</v>
          </cell>
          <cell r="AS5">
            <v>0</v>
          </cell>
          <cell r="AT5">
            <v>0</v>
          </cell>
          <cell r="AU5">
            <v>0</v>
          </cell>
          <cell r="AV5">
            <v>0</v>
          </cell>
          <cell r="AW5">
            <v>0</v>
          </cell>
          <cell r="AX5">
            <v>0</v>
          </cell>
          <cell r="AY5">
            <v>14</v>
          </cell>
          <cell r="AZ5">
            <v>5</v>
          </cell>
          <cell r="BA5">
            <v>15</v>
          </cell>
          <cell r="BB5">
            <v>2</v>
          </cell>
          <cell r="BC5">
            <v>1</v>
          </cell>
          <cell r="BD5">
            <v>37</v>
          </cell>
          <cell r="BE5">
            <v>0</v>
          </cell>
          <cell r="BF5">
            <v>0</v>
          </cell>
          <cell r="BG5">
            <v>0</v>
          </cell>
          <cell r="BH5">
            <v>0</v>
          </cell>
          <cell r="BI5">
            <v>0</v>
          </cell>
          <cell r="BJ5">
            <v>0</v>
          </cell>
          <cell r="BK5">
            <v>37</v>
          </cell>
          <cell r="BL5">
            <v>0</v>
          </cell>
          <cell r="BM5">
            <v>0</v>
          </cell>
          <cell r="BN5">
            <v>0</v>
          </cell>
          <cell r="BO5">
            <v>0</v>
          </cell>
          <cell r="BP5">
            <v>0</v>
          </cell>
        </row>
        <row r="6">
          <cell r="A6" t="str">
            <v>Bar Hill</v>
          </cell>
          <cell r="C6">
            <v>216</v>
          </cell>
          <cell r="D6">
            <v>572</v>
          </cell>
          <cell r="E6">
            <v>10</v>
          </cell>
          <cell r="F6">
            <v>798</v>
          </cell>
          <cell r="G6">
            <v>76</v>
          </cell>
          <cell r="H6">
            <v>158</v>
          </cell>
          <cell r="I6">
            <v>0</v>
          </cell>
          <cell r="J6">
            <v>0</v>
          </cell>
          <cell r="K6">
            <v>6</v>
          </cell>
          <cell r="L6">
            <v>0</v>
          </cell>
          <cell r="M6">
            <v>0</v>
          </cell>
          <cell r="N6">
            <v>0</v>
          </cell>
          <cell r="O6">
            <v>240</v>
          </cell>
          <cell r="P6">
            <v>16</v>
          </cell>
          <cell r="Q6">
            <v>12</v>
          </cell>
          <cell r="R6">
            <v>0</v>
          </cell>
          <cell r="S6">
            <v>0</v>
          </cell>
          <cell r="T6">
            <v>28</v>
          </cell>
          <cell r="U6">
            <v>1066</v>
          </cell>
          <cell r="V6">
            <v>1493</v>
          </cell>
          <cell r="W6">
            <v>4</v>
          </cell>
          <cell r="X6">
            <v>229</v>
          </cell>
          <cell r="Y6">
            <v>7</v>
          </cell>
          <cell r="Z6">
            <v>1733</v>
          </cell>
          <cell r="AA6">
            <v>9</v>
          </cell>
          <cell r="AB6">
            <v>2</v>
          </cell>
          <cell r="AC6">
            <v>25</v>
          </cell>
          <cell r="AD6">
            <v>36</v>
          </cell>
          <cell r="AE6">
            <v>1769</v>
          </cell>
          <cell r="AF6">
            <v>2835</v>
          </cell>
          <cell r="AG6">
            <v>0</v>
          </cell>
          <cell r="AH6">
            <v>1</v>
          </cell>
          <cell r="AI6">
            <v>1</v>
          </cell>
          <cell r="AJ6">
            <v>61</v>
          </cell>
          <cell r="AK6">
            <v>0</v>
          </cell>
          <cell r="AL6">
            <v>0</v>
          </cell>
          <cell r="AM6">
            <v>63</v>
          </cell>
          <cell r="AN6">
            <v>0</v>
          </cell>
          <cell r="AO6">
            <v>23</v>
          </cell>
          <cell r="AP6">
            <v>23</v>
          </cell>
          <cell r="AQ6">
            <v>0</v>
          </cell>
          <cell r="AR6">
            <v>0</v>
          </cell>
          <cell r="AS6">
            <v>0</v>
          </cell>
          <cell r="AT6">
            <v>0</v>
          </cell>
          <cell r="AU6">
            <v>0</v>
          </cell>
          <cell r="AV6">
            <v>0</v>
          </cell>
          <cell r="AW6">
            <v>0</v>
          </cell>
          <cell r="AX6">
            <v>2</v>
          </cell>
          <cell r="AY6">
            <v>2</v>
          </cell>
          <cell r="AZ6">
            <v>1</v>
          </cell>
          <cell r="BA6">
            <v>1</v>
          </cell>
          <cell r="BB6">
            <v>0</v>
          </cell>
          <cell r="BC6">
            <v>0</v>
          </cell>
          <cell r="BD6">
            <v>6</v>
          </cell>
          <cell r="BE6">
            <v>0</v>
          </cell>
          <cell r="BF6">
            <v>0</v>
          </cell>
          <cell r="BG6">
            <v>0</v>
          </cell>
          <cell r="BH6">
            <v>0</v>
          </cell>
          <cell r="BI6">
            <v>0</v>
          </cell>
          <cell r="BJ6">
            <v>0</v>
          </cell>
          <cell r="BK6">
            <v>6</v>
          </cell>
          <cell r="BL6">
            <v>0</v>
          </cell>
          <cell r="BM6">
            <v>1</v>
          </cell>
          <cell r="BN6">
            <v>0</v>
          </cell>
          <cell r="BO6">
            <v>0</v>
          </cell>
          <cell r="BP6">
            <v>0</v>
          </cell>
        </row>
        <row r="7">
          <cell r="A7" t="str">
            <v>Barnwell Road</v>
          </cell>
          <cell r="C7">
            <v>71</v>
          </cell>
          <cell r="D7">
            <v>221</v>
          </cell>
          <cell r="E7">
            <v>2</v>
          </cell>
          <cell r="F7">
            <v>294</v>
          </cell>
          <cell r="G7">
            <v>29</v>
          </cell>
          <cell r="H7">
            <v>88</v>
          </cell>
          <cell r="I7">
            <v>0</v>
          </cell>
          <cell r="J7">
            <v>0</v>
          </cell>
          <cell r="K7">
            <v>0</v>
          </cell>
          <cell r="L7">
            <v>0</v>
          </cell>
          <cell r="M7">
            <v>0</v>
          </cell>
          <cell r="N7">
            <v>0</v>
          </cell>
          <cell r="O7">
            <v>117</v>
          </cell>
          <cell r="P7">
            <v>12</v>
          </cell>
          <cell r="Q7">
            <v>3</v>
          </cell>
          <cell r="R7">
            <v>1</v>
          </cell>
          <cell r="S7">
            <v>1</v>
          </cell>
          <cell r="T7">
            <v>17</v>
          </cell>
          <cell r="U7">
            <v>428</v>
          </cell>
          <cell r="V7">
            <v>893</v>
          </cell>
          <cell r="W7">
            <v>0</v>
          </cell>
          <cell r="X7">
            <v>96</v>
          </cell>
          <cell r="Y7">
            <v>1</v>
          </cell>
          <cell r="Z7">
            <v>990</v>
          </cell>
          <cell r="AA7">
            <v>22</v>
          </cell>
          <cell r="AB7">
            <v>7</v>
          </cell>
          <cell r="AC7">
            <v>26</v>
          </cell>
          <cell r="AD7">
            <v>55</v>
          </cell>
          <cell r="AE7">
            <v>1045</v>
          </cell>
          <cell r="AF7">
            <v>1473</v>
          </cell>
          <cell r="AG7">
            <v>0</v>
          </cell>
          <cell r="AH7">
            <v>0</v>
          </cell>
          <cell r="AI7">
            <v>0</v>
          </cell>
          <cell r="AJ7">
            <v>24</v>
          </cell>
          <cell r="AK7">
            <v>0</v>
          </cell>
          <cell r="AL7">
            <v>0</v>
          </cell>
          <cell r="AM7">
            <v>24</v>
          </cell>
          <cell r="AN7">
            <v>0</v>
          </cell>
          <cell r="AO7">
            <v>4</v>
          </cell>
          <cell r="AP7">
            <v>4</v>
          </cell>
          <cell r="AQ7">
            <v>0</v>
          </cell>
          <cell r="AR7">
            <v>0</v>
          </cell>
          <cell r="AS7">
            <v>0</v>
          </cell>
          <cell r="AT7">
            <v>0</v>
          </cell>
          <cell r="AU7">
            <v>0</v>
          </cell>
          <cell r="AV7">
            <v>0</v>
          </cell>
          <cell r="AW7">
            <v>0</v>
          </cell>
          <cell r="AX7">
            <v>0</v>
          </cell>
          <cell r="AY7">
            <v>1</v>
          </cell>
          <cell r="AZ7">
            <v>0</v>
          </cell>
          <cell r="BA7">
            <v>2</v>
          </cell>
          <cell r="BB7">
            <v>0</v>
          </cell>
          <cell r="BC7">
            <v>0</v>
          </cell>
          <cell r="BD7">
            <v>3</v>
          </cell>
          <cell r="BE7">
            <v>0</v>
          </cell>
          <cell r="BF7">
            <v>0</v>
          </cell>
          <cell r="BG7">
            <v>0</v>
          </cell>
          <cell r="BH7">
            <v>0</v>
          </cell>
          <cell r="BI7">
            <v>0</v>
          </cell>
          <cell r="BJ7">
            <v>0</v>
          </cell>
          <cell r="BK7">
            <v>3</v>
          </cell>
          <cell r="BL7">
            <v>1</v>
          </cell>
          <cell r="BM7">
            <v>0</v>
          </cell>
          <cell r="BN7">
            <v>0</v>
          </cell>
          <cell r="BO7">
            <v>0</v>
          </cell>
          <cell r="BP7">
            <v>0</v>
          </cell>
        </row>
        <row r="8">
          <cell r="A8" t="str">
            <v>Buckden</v>
          </cell>
          <cell r="C8">
            <v>98</v>
          </cell>
          <cell r="D8">
            <v>346</v>
          </cell>
          <cell r="E8">
            <v>6</v>
          </cell>
          <cell r="F8">
            <v>450</v>
          </cell>
          <cell r="G8">
            <v>64</v>
          </cell>
          <cell r="H8">
            <v>83</v>
          </cell>
          <cell r="I8">
            <v>0</v>
          </cell>
          <cell r="J8">
            <v>0</v>
          </cell>
          <cell r="K8">
            <v>0</v>
          </cell>
          <cell r="L8">
            <v>0</v>
          </cell>
          <cell r="M8">
            <v>0</v>
          </cell>
          <cell r="N8">
            <v>0</v>
          </cell>
          <cell r="O8">
            <v>147</v>
          </cell>
          <cell r="P8">
            <v>25</v>
          </cell>
          <cell r="Q8">
            <v>15</v>
          </cell>
          <cell r="R8">
            <v>6</v>
          </cell>
          <cell r="S8">
            <v>0</v>
          </cell>
          <cell r="T8">
            <v>46</v>
          </cell>
          <cell r="U8">
            <v>643</v>
          </cell>
          <cell r="V8">
            <v>658</v>
          </cell>
          <cell r="W8">
            <v>0</v>
          </cell>
          <cell r="X8">
            <v>114</v>
          </cell>
          <cell r="Y8">
            <v>5</v>
          </cell>
          <cell r="Z8">
            <v>777</v>
          </cell>
          <cell r="AA8">
            <v>3</v>
          </cell>
          <cell r="AB8">
            <v>4</v>
          </cell>
          <cell r="AC8">
            <v>20</v>
          </cell>
          <cell r="AD8">
            <v>27</v>
          </cell>
          <cell r="AE8">
            <v>804</v>
          </cell>
          <cell r="AF8">
            <v>1447</v>
          </cell>
          <cell r="AG8">
            <v>0</v>
          </cell>
          <cell r="AH8">
            <v>2</v>
          </cell>
          <cell r="AI8">
            <v>0</v>
          </cell>
          <cell r="AJ8">
            <v>8</v>
          </cell>
          <cell r="AK8">
            <v>0</v>
          </cell>
          <cell r="AL8">
            <v>0</v>
          </cell>
          <cell r="AM8">
            <v>10</v>
          </cell>
          <cell r="AN8">
            <v>0</v>
          </cell>
          <cell r="AO8">
            <v>5</v>
          </cell>
          <cell r="AP8">
            <v>5</v>
          </cell>
          <cell r="AQ8">
            <v>0</v>
          </cell>
          <cell r="AR8">
            <v>0</v>
          </cell>
          <cell r="AS8">
            <v>0</v>
          </cell>
          <cell r="AT8">
            <v>0</v>
          </cell>
          <cell r="AU8">
            <v>0</v>
          </cell>
          <cell r="AV8">
            <v>0</v>
          </cell>
          <cell r="AW8">
            <v>0</v>
          </cell>
          <cell r="AX8">
            <v>0</v>
          </cell>
          <cell r="AY8">
            <v>0</v>
          </cell>
          <cell r="AZ8">
            <v>1</v>
          </cell>
          <cell r="BA8">
            <v>1</v>
          </cell>
          <cell r="BB8">
            <v>0</v>
          </cell>
          <cell r="BC8">
            <v>0</v>
          </cell>
          <cell r="BD8">
            <v>2</v>
          </cell>
          <cell r="BE8">
            <v>0</v>
          </cell>
          <cell r="BF8">
            <v>0</v>
          </cell>
          <cell r="BG8">
            <v>0</v>
          </cell>
          <cell r="BH8">
            <v>0</v>
          </cell>
          <cell r="BI8">
            <v>0</v>
          </cell>
          <cell r="BJ8">
            <v>0</v>
          </cell>
          <cell r="BK8">
            <v>2</v>
          </cell>
          <cell r="BL8">
            <v>0</v>
          </cell>
          <cell r="BM8">
            <v>0</v>
          </cell>
          <cell r="BN8">
            <v>0</v>
          </cell>
          <cell r="BO8">
            <v>0</v>
          </cell>
          <cell r="BP8">
            <v>0</v>
          </cell>
        </row>
        <row r="9">
          <cell r="A9" t="str">
            <v>Burwell</v>
          </cell>
          <cell r="C9">
            <v>168</v>
          </cell>
          <cell r="D9">
            <v>511</v>
          </cell>
          <cell r="E9">
            <v>85</v>
          </cell>
          <cell r="F9">
            <v>764</v>
          </cell>
          <cell r="G9">
            <v>71</v>
          </cell>
          <cell r="H9">
            <v>125</v>
          </cell>
          <cell r="I9">
            <v>0</v>
          </cell>
          <cell r="J9">
            <v>0</v>
          </cell>
          <cell r="K9">
            <v>0</v>
          </cell>
          <cell r="L9">
            <v>4</v>
          </cell>
          <cell r="M9">
            <v>0</v>
          </cell>
          <cell r="N9">
            <v>0</v>
          </cell>
          <cell r="O9">
            <v>200</v>
          </cell>
          <cell r="P9">
            <v>16</v>
          </cell>
          <cell r="Q9">
            <v>11</v>
          </cell>
          <cell r="R9">
            <v>0</v>
          </cell>
          <cell r="S9">
            <v>0</v>
          </cell>
          <cell r="T9">
            <v>27</v>
          </cell>
          <cell r="U9">
            <v>991</v>
          </cell>
          <cell r="V9">
            <v>930</v>
          </cell>
          <cell r="W9">
            <v>2</v>
          </cell>
          <cell r="X9">
            <v>116</v>
          </cell>
          <cell r="Y9">
            <v>15</v>
          </cell>
          <cell r="Z9">
            <v>1063</v>
          </cell>
          <cell r="AA9">
            <v>11</v>
          </cell>
          <cell r="AB9">
            <v>1</v>
          </cell>
          <cell r="AC9">
            <v>19</v>
          </cell>
          <cell r="AD9">
            <v>31</v>
          </cell>
          <cell r="AE9">
            <v>1094</v>
          </cell>
          <cell r="AF9">
            <v>2085</v>
          </cell>
          <cell r="AG9">
            <v>0</v>
          </cell>
          <cell r="AH9">
            <v>4</v>
          </cell>
          <cell r="AI9">
            <v>0</v>
          </cell>
          <cell r="AJ9">
            <v>3</v>
          </cell>
          <cell r="AK9">
            <v>0</v>
          </cell>
          <cell r="AL9">
            <v>0</v>
          </cell>
          <cell r="AM9">
            <v>7</v>
          </cell>
          <cell r="AN9">
            <v>0</v>
          </cell>
          <cell r="AO9">
            <v>20</v>
          </cell>
          <cell r="AP9">
            <v>20</v>
          </cell>
          <cell r="AQ9">
            <v>0</v>
          </cell>
          <cell r="AR9">
            <v>0</v>
          </cell>
          <cell r="AS9">
            <v>0</v>
          </cell>
          <cell r="AT9">
            <v>0</v>
          </cell>
          <cell r="AU9">
            <v>0</v>
          </cell>
          <cell r="AV9">
            <v>0</v>
          </cell>
          <cell r="AW9">
            <v>0</v>
          </cell>
          <cell r="AX9">
            <v>0</v>
          </cell>
          <cell r="AY9">
            <v>4</v>
          </cell>
          <cell r="AZ9">
            <v>0</v>
          </cell>
          <cell r="BA9">
            <v>2</v>
          </cell>
          <cell r="BB9">
            <v>3</v>
          </cell>
          <cell r="BC9">
            <v>0</v>
          </cell>
          <cell r="BD9">
            <v>9</v>
          </cell>
          <cell r="BE9">
            <v>0</v>
          </cell>
          <cell r="BF9">
            <v>0</v>
          </cell>
          <cell r="BG9">
            <v>0</v>
          </cell>
          <cell r="BH9">
            <v>0</v>
          </cell>
          <cell r="BI9">
            <v>0</v>
          </cell>
          <cell r="BJ9">
            <v>0</v>
          </cell>
          <cell r="BK9">
            <v>9</v>
          </cell>
          <cell r="BL9">
            <v>0</v>
          </cell>
          <cell r="BM9">
            <v>0</v>
          </cell>
          <cell r="BN9">
            <v>0</v>
          </cell>
          <cell r="BO9">
            <v>0</v>
          </cell>
          <cell r="BP9">
            <v>0</v>
          </cell>
        </row>
        <row r="10">
          <cell r="A10" t="str">
            <v>Cambourne</v>
          </cell>
          <cell r="C10">
            <v>296</v>
          </cell>
          <cell r="D10">
            <v>941</v>
          </cell>
          <cell r="E10">
            <v>61</v>
          </cell>
          <cell r="F10">
            <v>1298</v>
          </cell>
          <cell r="G10">
            <v>109</v>
          </cell>
          <cell r="H10">
            <v>279</v>
          </cell>
          <cell r="I10">
            <v>1</v>
          </cell>
          <cell r="J10">
            <v>0</v>
          </cell>
          <cell r="K10">
            <v>4</v>
          </cell>
          <cell r="L10">
            <v>0</v>
          </cell>
          <cell r="M10">
            <v>0</v>
          </cell>
          <cell r="N10">
            <v>0</v>
          </cell>
          <cell r="O10">
            <v>393</v>
          </cell>
          <cell r="P10">
            <v>43</v>
          </cell>
          <cell r="Q10">
            <v>9</v>
          </cell>
          <cell r="R10">
            <v>2</v>
          </cell>
          <cell r="S10">
            <v>3</v>
          </cell>
          <cell r="T10">
            <v>57</v>
          </cell>
          <cell r="U10">
            <v>1748</v>
          </cell>
          <cell r="V10">
            <v>3856</v>
          </cell>
          <cell r="W10">
            <v>4</v>
          </cell>
          <cell r="X10">
            <v>564</v>
          </cell>
          <cell r="Y10">
            <v>13</v>
          </cell>
          <cell r="Z10">
            <v>4437</v>
          </cell>
          <cell r="AA10">
            <v>50</v>
          </cell>
          <cell r="AB10">
            <v>25</v>
          </cell>
          <cell r="AC10">
            <v>129</v>
          </cell>
          <cell r="AD10">
            <v>204</v>
          </cell>
          <cell r="AE10">
            <v>4641</v>
          </cell>
          <cell r="AF10">
            <v>6389</v>
          </cell>
          <cell r="AG10">
            <v>0</v>
          </cell>
          <cell r="AH10">
            <v>2</v>
          </cell>
          <cell r="AI10">
            <v>6</v>
          </cell>
          <cell r="AJ10">
            <v>65</v>
          </cell>
          <cell r="AK10">
            <v>0</v>
          </cell>
          <cell r="AL10">
            <v>0</v>
          </cell>
          <cell r="AM10">
            <v>73</v>
          </cell>
          <cell r="AN10">
            <v>0</v>
          </cell>
          <cell r="AO10">
            <v>63</v>
          </cell>
          <cell r="AP10">
            <v>63</v>
          </cell>
          <cell r="AQ10">
            <v>0</v>
          </cell>
          <cell r="AR10">
            <v>0</v>
          </cell>
          <cell r="AS10">
            <v>0</v>
          </cell>
          <cell r="AT10">
            <v>0</v>
          </cell>
          <cell r="AU10">
            <v>0</v>
          </cell>
          <cell r="AV10">
            <v>0</v>
          </cell>
          <cell r="AW10">
            <v>0</v>
          </cell>
          <cell r="AX10">
            <v>1</v>
          </cell>
          <cell r="AY10">
            <v>17</v>
          </cell>
          <cell r="AZ10">
            <v>8</v>
          </cell>
          <cell r="BA10">
            <v>30</v>
          </cell>
          <cell r="BB10">
            <v>6</v>
          </cell>
          <cell r="BC10">
            <v>0</v>
          </cell>
          <cell r="BD10">
            <v>62</v>
          </cell>
          <cell r="BE10">
            <v>0</v>
          </cell>
          <cell r="BF10">
            <v>0</v>
          </cell>
          <cell r="BG10">
            <v>0</v>
          </cell>
          <cell r="BH10">
            <v>0</v>
          </cell>
          <cell r="BI10">
            <v>0</v>
          </cell>
          <cell r="BJ10">
            <v>0</v>
          </cell>
          <cell r="BK10">
            <v>62</v>
          </cell>
          <cell r="BL10">
            <v>0</v>
          </cell>
          <cell r="BM10">
            <v>0</v>
          </cell>
          <cell r="BN10">
            <v>0</v>
          </cell>
          <cell r="BO10">
            <v>0</v>
          </cell>
          <cell r="BP10">
            <v>9</v>
          </cell>
        </row>
        <row r="11">
          <cell r="A11" t="str">
            <v>Cambridge Central</v>
          </cell>
          <cell r="C11">
            <v>1775</v>
          </cell>
          <cell r="D11">
            <v>4477</v>
          </cell>
          <cell r="E11">
            <v>45</v>
          </cell>
          <cell r="F11">
            <v>6297</v>
          </cell>
          <cell r="G11">
            <v>1853</v>
          </cell>
          <cell r="H11">
            <v>4649</v>
          </cell>
          <cell r="I11">
            <v>2</v>
          </cell>
          <cell r="J11">
            <v>0</v>
          </cell>
          <cell r="K11">
            <v>311</v>
          </cell>
          <cell r="L11">
            <v>110</v>
          </cell>
          <cell r="M11">
            <v>2</v>
          </cell>
          <cell r="N11">
            <v>0</v>
          </cell>
          <cell r="O11">
            <v>6927</v>
          </cell>
          <cell r="P11">
            <v>79</v>
          </cell>
          <cell r="Q11">
            <v>81</v>
          </cell>
          <cell r="R11">
            <v>6</v>
          </cell>
          <cell r="S11">
            <v>19</v>
          </cell>
          <cell r="T11">
            <v>185</v>
          </cell>
          <cell r="U11">
            <v>13409</v>
          </cell>
          <cell r="V11">
            <v>11130</v>
          </cell>
          <cell r="W11">
            <v>61</v>
          </cell>
          <cell r="X11">
            <v>1648</v>
          </cell>
          <cell r="Y11">
            <v>50</v>
          </cell>
          <cell r="Z11">
            <v>12889</v>
          </cell>
          <cell r="AA11">
            <v>182</v>
          </cell>
          <cell r="AB11">
            <v>84</v>
          </cell>
          <cell r="AC11">
            <v>467</v>
          </cell>
          <cell r="AD11">
            <v>733</v>
          </cell>
          <cell r="AE11">
            <v>13622</v>
          </cell>
          <cell r="AF11">
            <v>27031</v>
          </cell>
          <cell r="AG11">
            <v>0</v>
          </cell>
          <cell r="AH11">
            <v>5</v>
          </cell>
          <cell r="AI11">
            <v>15</v>
          </cell>
          <cell r="AJ11">
            <v>160</v>
          </cell>
          <cell r="AK11">
            <v>0</v>
          </cell>
          <cell r="AL11">
            <v>0</v>
          </cell>
          <cell r="AM11">
            <v>180</v>
          </cell>
          <cell r="AN11">
            <v>0</v>
          </cell>
          <cell r="AO11">
            <v>239</v>
          </cell>
          <cell r="AP11">
            <v>239</v>
          </cell>
          <cell r="AQ11">
            <v>1</v>
          </cell>
          <cell r="AR11">
            <v>0</v>
          </cell>
          <cell r="AS11">
            <v>12</v>
          </cell>
          <cell r="AT11">
            <v>5</v>
          </cell>
          <cell r="AU11">
            <v>1</v>
          </cell>
          <cell r="AV11">
            <v>19</v>
          </cell>
          <cell r="AW11">
            <v>0</v>
          </cell>
          <cell r="AX11">
            <v>3</v>
          </cell>
          <cell r="AY11">
            <v>84</v>
          </cell>
          <cell r="AZ11">
            <v>64</v>
          </cell>
          <cell r="BA11">
            <v>129</v>
          </cell>
          <cell r="BB11">
            <v>145</v>
          </cell>
          <cell r="BC11">
            <v>21</v>
          </cell>
          <cell r="BD11">
            <v>446</v>
          </cell>
          <cell r="BE11">
            <v>0</v>
          </cell>
          <cell r="BF11">
            <v>0</v>
          </cell>
          <cell r="BG11">
            <v>0</v>
          </cell>
          <cell r="BH11">
            <v>0</v>
          </cell>
          <cell r="BI11">
            <v>0</v>
          </cell>
          <cell r="BJ11">
            <v>0</v>
          </cell>
          <cell r="BK11">
            <v>465</v>
          </cell>
          <cell r="BL11">
            <v>52</v>
          </cell>
          <cell r="BM11">
            <v>1</v>
          </cell>
          <cell r="BN11">
            <v>0</v>
          </cell>
          <cell r="BO11">
            <v>0</v>
          </cell>
          <cell r="BP11">
            <v>4</v>
          </cell>
        </row>
        <row r="12">
          <cell r="A12" t="str">
            <v>Chatteris</v>
          </cell>
          <cell r="C12">
            <v>267</v>
          </cell>
          <cell r="D12">
            <v>625</v>
          </cell>
          <cell r="E12">
            <v>8</v>
          </cell>
          <cell r="F12">
            <v>900</v>
          </cell>
          <cell r="G12">
            <v>41</v>
          </cell>
          <cell r="H12">
            <v>81</v>
          </cell>
          <cell r="I12">
            <v>0</v>
          </cell>
          <cell r="J12">
            <v>2</v>
          </cell>
          <cell r="K12">
            <v>2</v>
          </cell>
          <cell r="L12">
            <v>4</v>
          </cell>
          <cell r="M12">
            <v>0</v>
          </cell>
          <cell r="N12">
            <v>0</v>
          </cell>
          <cell r="O12">
            <v>130</v>
          </cell>
          <cell r="P12">
            <v>61</v>
          </cell>
          <cell r="Q12">
            <v>30</v>
          </cell>
          <cell r="R12">
            <v>4</v>
          </cell>
          <cell r="S12">
            <v>3</v>
          </cell>
          <cell r="T12">
            <v>98</v>
          </cell>
          <cell r="U12">
            <v>1128</v>
          </cell>
          <cell r="V12">
            <v>519</v>
          </cell>
          <cell r="W12">
            <v>1</v>
          </cell>
          <cell r="X12">
            <v>54</v>
          </cell>
          <cell r="Y12">
            <v>5</v>
          </cell>
          <cell r="Z12">
            <v>579</v>
          </cell>
          <cell r="AA12">
            <v>10</v>
          </cell>
          <cell r="AB12">
            <v>4</v>
          </cell>
          <cell r="AC12">
            <v>18</v>
          </cell>
          <cell r="AD12">
            <v>32</v>
          </cell>
          <cell r="AE12">
            <v>611</v>
          </cell>
          <cell r="AF12">
            <v>1739</v>
          </cell>
          <cell r="AG12">
            <v>1</v>
          </cell>
          <cell r="AH12">
            <v>8</v>
          </cell>
          <cell r="AI12">
            <v>6</v>
          </cell>
          <cell r="AJ12">
            <v>24</v>
          </cell>
          <cell r="AK12">
            <v>0</v>
          </cell>
          <cell r="AL12">
            <v>0</v>
          </cell>
          <cell r="AM12">
            <v>39</v>
          </cell>
          <cell r="AN12">
            <v>0</v>
          </cell>
          <cell r="AO12">
            <v>12</v>
          </cell>
          <cell r="AP12">
            <v>12</v>
          </cell>
          <cell r="AQ12">
            <v>0</v>
          </cell>
          <cell r="AR12">
            <v>0</v>
          </cell>
          <cell r="AS12">
            <v>0</v>
          </cell>
          <cell r="AT12">
            <v>0</v>
          </cell>
          <cell r="AU12">
            <v>0</v>
          </cell>
          <cell r="AV12">
            <v>0</v>
          </cell>
          <cell r="AW12">
            <v>0</v>
          </cell>
          <cell r="AX12">
            <v>0</v>
          </cell>
          <cell r="AY12">
            <v>3</v>
          </cell>
          <cell r="AZ12">
            <v>1</v>
          </cell>
          <cell r="BA12">
            <v>1</v>
          </cell>
          <cell r="BB12">
            <v>1</v>
          </cell>
          <cell r="BC12">
            <v>0</v>
          </cell>
          <cell r="BD12">
            <v>6</v>
          </cell>
          <cell r="BE12">
            <v>0</v>
          </cell>
          <cell r="BF12">
            <v>0</v>
          </cell>
          <cell r="BG12">
            <v>0</v>
          </cell>
          <cell r="BH12">
            <v>0</v>
          </cell>
          <cell r="BI12">
            <v>0</v>
          </cell>
          <cell r="BJ12">
            <v>0</v>
          </cell>
          <cell r="BK12">
            <v>6</v>
          </cell>
          <cell r="BL12">
            <v>0</v>
          </cell>
          <cell r="BM12">
            <v>0</v>
          </cell>
          <cell r="BN12">
            <v>0</v>
          </cell>
          <cell r="BO12">
            <v>0</v>
          </cell>
          <cell r="BP12">
            <v>0</v>
          </cell>
        </row>
        <row r="13">
          <cell r="A13" t="str">
            <v>Cherry Hinton</v>
          </cell>
          <cell r="C13">
            <v>176</v>
          </cell>
          <cell r="D13">
            <v>614</v>
          </cell>
          <cell r="E13">
            <v>4</v>
          </cell>
          <cell r="F13">
            <v>794</v>
          </cell>
          <cell r="G13">
            <v>124</v>
          </cell>
          <cell r="H13">
            <v>228</v>
          </cell>
          <cell r="I13">
            <v>0</v>
          </cell>
          <cell r="J13">
            <v>0</v>
          </cell>
          <cell r="K13">
            <v>2</v>
          </cell>
          <cell r="L13">
            <v>0</v>
          </cell>
          <cell r="M13">
            <v>0</v>
          </cell>
          <cell r="N13">
            <v>0</v>
          </cell>
          <cell r="O13">
            <v>354</v>
          </cell>
          <cell r="P13">
            <v>28</v>
          </cell>
          <cell r="Q13">
            <v>7</v>
          </cell>
          <cell r="R13">
            <v>0</v>
          </cell>
          <cell r="S13">
            <v>1</v>
          </cell>
          <cell r="T13">
            <v>36</v>
          </cell>
          <cell r="U13">
            <v>1184</v>
          </cell>
          <cell r="V13">
            <v>2438</v>
          </cell>
          <cell r="W13">
            <v>2</v>
          </cell>
          <cell r="X13">
            <v>409</v>
          </cell>
          <cell r="Y13">
            <v>9</v>
          </cell>
          <cell r="Z13">
            <v>2858</v>
          </cell>
          <cell r="AA13">
            <v>45</v>
          </cell>
          <cell r="AB13">
            <v>13</v>
          </cell>
          <cell r="AC13">
            <v>87</v>
          </cell>
          <cell r="AD13">
            <v>145</v>
          </cell>
          <cell r="AE13">
            <v>3003</v>
          </cell>
          <cell r="AF13">
            <v>4187</v>
          </cell>
          <cell r="AG13">
            <v>0</v>
          </cell>
          <cell r="AH13">
            <v>3</v>
          </cell>
          <cell r="AI13">
            <v>1</v>
          </cell>
          <cell r="AJ13">
            <v>1</v>
          </cell>
          <cell r="AK13">
            <v>0</v>
          </cell>
          <cell r="AL13">
            <v>0</v>
          </cell>
          <cell r="AM13">
            <v>5</v>
          </cell>
          <cell r="AN13">
            <v>0</v>
          </cell>
          <cell r="AO13">
            <v>39</v>
          </cell>
          <cell r="AP13">
            <v>39</v>
          </cell>
          <cell r="AQ13">
            <v>0</v>
          </cell>
          <cell r="AR13">
            <v>0</v>
          </cell>
          <cell r="AS13">
            <v>0</v>
          </cell>
          <cell r="AT13">
            <v>0</v>
          </cell>
          <cell r="AU13">
            <v>0</v>
          </cell>
          <cell r="AV13">
            <v>0</v>
          </cell>
          <cell r="AW13">
            <v>0</v>
          </cell>
          <cell r="AX13">
            <v>0</v>
          </cell>
          <cell r="AY13">
            <v>5</v>
          </cell>
          <cell r="AZ13">
            <v>2</v>
          </cell>
          <cell r="BA13">
            <v>3</v>
          </cell>
          <cell r="BB13">
            <v>1</v>
          </cell>
          <cell r="BC13">
            <v>0</v>
          </cell>
          <cell r="BD13">
            <v>11</v>
          </cell>
          <cell r="BE13">
            <v>0</v>
          </cell>
          <cell r="BF13">
            <v>0</v>
          </cell>
          <cell r="BG13">
            <v>0</v>
          </cell>
          <cell r="BH13">
            <v>0</v>
          </cell>
          <cell r="BI13">
            <v>0</v>
          </cell>
          <cell r="BJ13">
            <v>0</v>
          </cell>
          <cell r="BK13">
            <v>11</v>
          </cell>
          <cell r="BL13">
            <v>0</v>
          </cell>
          <cell r="BM13">
            <v>0</v>
          </cell>
          <cell r="BN13">
            <v>0</v>
          </cell>
          <cell r="BO13">
            <v>0</v>
          </cell>
          <cell r="BP13">
            <v>0</v>
          </cell>
        </row>
        <row r="14">
          <cell r="A14" t="str">
            <v>Comberton</v>
          </cell>
          <cell r="C14">
            <v>141</v>
          </cell>
          <cell r="D14">
            <v>407</v>
          </cell>
          <cell r="E14">
            <v>3</v>
          </cell>
          <cell r="F14">
            <v>551</v>
          </cell>
          <cell r="G14">
            <v>44</v>
          </cell>
          <cell r="H14">
            <v>124</v>
          </cell>
          <cell r="I14">
            <v>0</v>
          </cell>
          <cell r="J14">
            <v>0</v>
          </cell>
          <cell r="K14">
            <v>3</v>
          </cell>
          <cell r="L14">
            <v>0</v>
          </cell>
          <cell r="M14">
            <v>0</v>
          </cell>
          <cell r="N14">
            <v>0</v>
          </cell>
          <cell r="O14">
            <v>171</v>
          </cell>
          <cell r="P14">
            <v>9</v>
          </cell>
          <cell r="Q14">
            <v>0</v>
          </cell>
          <cell r="R14">
            <v>0</v>
          </cell>
          <cell r="S14">
            <v>2</v>
          </cell>
          <cell r="T14">
            <v>11</v>
          </cell>
          <cell r="U14">
            <v>733</v>
          </cell>
          <cell r="V14">
            <v>883</v>
          </cell>
          <cell r="W14">
            <v>0</v>
          </cell>
          <cell r="X14">
            <v>128</v>
          </cell>
          <cell r="Y14">
            <v>1</v>
          </cell>
          <cell r="Z14">
            <v>1012</v>
          </cell>
          <cell r="AA14">
            <v>35</v>
          </cell>
          <cell r="AB14">
            <v>3</v>
          </cell>
          <cell r="AC14">
            <v>47</v>
          </cell>
          <cell r="AD14">
            <v>85</v>
          </cell>
          <cell r="AE14">
            <v>1097</v>
          </cell>
          <cell r="AF14">
            <v>1830</v>
          </cell>
          <cell r="AG14">
            <v>0</v>
          </cell>
          <cell r="AH14">
            <v>0</v>
          </cell>
          <cell r="AI14">
            <v>0</v>
          </cell>
          <cell r="AJ14">
            <v>3</v>
          </cell>
          <cell r="AK14">
            <v>0</v>
          </cell>
          <cell r="AL14">
            <v>0</v>
          </cell>
          <cell r="AM14">
            <v>3</v>
          </cell>
          <cell r="AN14">
            <v>0</v>
          </cell>
          <cell r="AO14">
            <v>8</v>
          </cell>
          <cell r="AP14">
            <v>8</v>
          </cell>
          <cell r="AQ14">
            <v>0</v>
          </cell>
          <cell r="AR14">
            <v>0</v>
          </cell>
          <cell r="AS14">
            <v>0</v>
          </cell>
          <cell r="AT14">
            <v>0</v>
          </cell>
          <cell r="AU14">
            <v>0</v>
          </cell>
          <cell r="AV14">
            <v>0</v>
          </cell>
          <cell r="AW14">
            <v>0</v>
          </cell>
          <cell r="AX14">
            <v>1</v>
          </cell>
          <cell r="AY14">
            <v>11</v>
          </cell>
          <cell r="AZ14">
            <v>2</v>
          </cell>
          <cell r="BA14">
            <v>7</v>
          </cell>
          <cell r="BB14">
            <v>3</v>
          </cell>
          <cell r="BC14">
            <v>0</v>
          </cell>
          <cell r="BD14">
            <v>24</v>
          </cell>
          <cell r="BE14">
            <v>0</v>
          </cell>
          <cell r="BF14">
            <v>0</v>
          </cell>
          <cell r="BG14">
            <v>0</v>
          </cell>
          <cell r="BH14">
            <v>0</v>
          </cell>
          <cell r="BI14">
            <v>0</v>
          </cell>
          <cell r="BJ14">
            <v>0</v>
          </cell>
          <cell r="BK14">
            <v>24</v>
          </cell>
          <cell r="BL14">
            <v>0</v>
          </cell>
          <cell r="BM14">
            <v>0</v>
          </cell>
          <cell r="BN14">
            <v>0</v>
          </cell>
          <cell r="BO14">
            <v>0</v>
          </cell>
          <cell r="BP14">
            <v>0</v>
          </cell>
        </row>
        <row r="15">
          <cell r="A15" t="str">
            <v>Cottenham</v>
          </cell>
          <cell r="C15">
            <v>124</v>
          </cell>
          <cell r="D15">
            <v>379</v>
          </cell>
          <cell r="E15">
            <v>2</v>
          </cell>
          <cell r="F15">
            <v>505</v>
          </cell>
          <cell r="G15">
            <v>43</v>
          </cell>
          <cell r="H15">
            <v>91</v>
          </cell>
          <cell r="I15">
            <v>0</v>
          </cell>
          <cell r="J15">
            <v>0</v>
          </cell>
          <cell r="K15">
            <v>0</v>
          </cell>
          <cell r="L15">
            <v>0</v>
          </cell>
          <cell r="M15">
            <v>0</v>
          </cell>
          <cell r="N15">
            <v>0</v>
          </cell>
          <cell r="O15">
            <v>134</v>
          </cell>
          <cell r="P15">
            <v>48</v>
          </cell>
          <cell r="Q15">
            <v>13</v>
          </cell>
          <cell r="R15">
            <v>0</v>
          </cell>
          <cell r="S15">
            <v>1</v>
          </cell>
          <cell r="T15">
            <v>62</v>
          </cell>
          <cell r="U15">
            <v>701</v>
          </cell>
          <cell r="V15">
            <v>1084</v>
          </cell>
          <cell r="W15">
            <v>1</v>
          </cell>
          <cell r="X15">
            <v>136</v>
          </cell>
          <cell r="Y15">
            <v>15</v>
          </cell>
          <cell r="Z15">
            <v>1236</v>
          </cell>
          <cell r="AA15">
            <v>25</v>
          </cell>
          <cell r="AB15">
            <v>6</v>
          </cell>
          <cell r="AC15">
            <v>56</v>
          </cell>
          <cell r="AD15">
            <v>87</v>
          </cell>
          <cell r="AE15">
            <v>1323</v>
          </cell>
          <cell r="AF15">
            <v>2024</v>
          </cell>
          <cell r="AG15">
            <v>0</v>
          </cell>
          <cell r="AH15">
            <v>0</v>
          </cell>
          <cell r="AI15">
            <v>0</v>
          </cell>
          <cell r="AJ15">
            <v>14</v>
          </cell>
          <cell r="AK15">
            <v>0</v>
          </cell>
          <cell r="AL15">
            <v>0</v>
          </cell>
          <cell r="AM15">
            <v>14</v>
          </cell>
          <cell r="AN15">
            <v>0</v>
          </cell>
          <cell r="AO15">
            <v>19</v>
          </cell>
          <cell r="AP15">
            <v>19</v>
          </cell>
          <cell r="AQ15">
            <v>0</v>
          </cell>
          <cell r="AR15">
            <v>0</v>
          </cell>
          <cell r="AS15">
            <v>0</v>
          </cell>
          <cell r="AT15">
            <v>0</v>
          </cell>
          <cell r="AU15">
            <v>0</v>
          </cell>
          <cell r="AV15">
            <v>0</v>
          </cell>
          <cell r="AW15">
            <v>0</v>
          </cell>
          <cell r="AX15">
            <v>1</v>
          </cell>
          <cell r="AY15">
            <v>2</v>
          </cell>
          <cell r="AZ15">
            <v>0</v>
          </cell>
          <cell r="BA15">
            <v>0</v>
          </cell>
          <cell r="BB15">
            <v>0</v>
          </cell>
          <cell r="BC15">
            <v>0</v>
          </cell>
          <cell r="BD15">
            <v>3</v>
          </cell>
          <cell r="BE15">
            <v>0</v>
          </cell>
          <cell r="BF15">
            <v>0</v>
          </cell>
          <cell r="BG15">
            <v>0</v>
          </cell>
          <cell r="BH15">
            <v>0</v>
          </cell>
          <cell r="BI15">
            <v>0</v>
          </cell>
          <cell r="BJ15">
            <v>0</v>
          </cell>
          <cell r="BK15">
            <v>3</v>
          </cell>
          <cell r="BL15">
            <v>0</v>
          </cell>
          <cell r="BM15">
            <v>0</v>
          </cell>
          <cell r="BN15">
            <v>0</v>
          </cell>
          <cell r="BO15">
            <v>0</v>
          </cell>
          <cell r="BP15">
            <v>0</v>
          </cell>
        </row>
        <row r="16">
          <cell r="A16" t="str">
            <v>Ely</v>
          </cell>
          <cell r="C16">
            <v>825</v>
          </cell>
          <cell r="D16">
            <v>2038</v>
          </cell>
          <cell r="E16">
            <v>40</v>
          </cell>
          <cell r="F16">
            <v>2903</v>
          </cell>
          <cell r="G16">
            <v>481</v>
          </cell>
          <cell r="H16">
            <v>1000</v>
          </cell>
          <cell r="I16">
            <v>0</v>
          </cell>
          <cell r="J16">
            <v>0</v>
          </cell>
          <cell r="K16">
            <v>93</v>
          </cell>
          <cell r="L16">
            <v>3</v>
          </cell>
          <cell r="M16">
            <v>0</v>
          </cell>
          <cell r="N16">
            <v>0</v>
          </cell>
          <cell r="O16">
            <v>1577</v>
          </cell>
          <cell r="P16">
            <v>114</v>
          </cell>
          <cell r="Q16">
            <v>91</v>
          </cell>
          <cell r="R16">
            <v>5</v>
          </cell>
          <cell r="S16">
            <v>3</v>
          </cell>
          <cell r="T16">
            <v>213</v>
          </cell>
          <cell r="U16">
            <v>4693</v>
          </cell>
          <cell r="V16">
            <v>5503</v>
          </cell>
          <cell r="W16">
            <v>15</v>
          </cell>
          <cell r="X16">
            <v>799</v>
          </cell>
          <cell r="Y16">
            <v>78</v>
          </cell>
          <cell r="Z16">
            <v>6395</v>
          </cell>
          <cell r="AA16">
            <v>71</v>
          </cell>
          <cell r="AB16">
            <v>29</v>
          </cell>
          <cell r="AC16">
            <v>168</v>
          </cell>
          <cell r="AD16">
            <v>268</v>
          </cell>
          <cell r="AE16">
            <v>6663</v>
          </cell>
          <cell r="AF16">
            <v>11356</v>
          </cell>
          <cell r="AG16">
            <v>0</v>
          </cell>
          <cell r="AH16">
            <v>14</v>
          </cell>
          <cell r="AI16">
            <v>8</v>
          </cell>
          <cell r="AJ16">
            <v>164</v>
          </cell>
          <cell r="AK16">
            <v>0</v>
          </cell>
          <cell r="AL16">
            <v>0</v>
          </cell>
          <cell r="AM16">
            <v>186</v>
          </cell>
          <cell r="AN16">
            <v>1</v>
          </cell>
          <cell r="AO16">
            <v>71</v>
          </cell>
          <cell r="AP16">
            <v>72</v>
          </cell>
          <cell r="AQ16">
            <v>0</v>
          </cell>
          <cell r="AR16">
            <v>0</v>
          </cell>
          <cell r="AS16">
            <v>0</v>
          </cell>
          <cell r="AT16">
            <v>0</v>
          </cell>
          <cell r="AU16">
            <v>0</v>
          </cell>
          <cell r="AV16">
            <v>0</v>
          </cell>
          <cell r="AW16">
            <v>1</v>
          </cell>
          <cell r="AX16">
            <v>1</v>
          </cell>
          <cell r="AY16">
            <v>48</v>
          </cell>
          <cell r="AZ16">
            <v>26</v>
          </cell>
          <cell r="BA16">
            <v>51</v>
          </cell>
          <cell r="BB16">
            <v>32</v>
          </cell>
          <cell r="BC16">
            <v>2</v>
          </cell>
          <cell r="BD16">
            <v>161</v>
          </cell>
          <cell r="BE16">
            <v>0</v>
          </cell>
          <cell r="BF16">
            <v>0</v>
          </cell>
          <cell r="BG16">
            <v>0</v>
          </cell>
          <cell r="BH16">
            <v>0</v>
          </cell>
          <cell r="BI16">
            <v>0</v>
          </cell>
          <cell r="BJ16">
            <v>0</v>
          </cell>
          <cell r="BK16">
            <v>161</v>
          </cell>
          <cell r="BL16">
            <v>0</v>
          </cell>
          <cell r="BM16">
            <v>0</v>
          </cell>
          <cell r="BN16">
            <v>0</v>
          </cell>
          <cell r="BO16">
            <v>0</v>
          </cell>
          <cell r="BP16">
            <v>3</v>
          </cell>
        </row>
        <row r="17">
          <cell r="A17" t="str">
            <v>Great Shelford</v>
          </cell>
          <cell r="C17">
            <v>332</v>
          </cell>
          <cell r="D17">
            <v>919</v>
          </cell>
          <cell r="E17">
            <v>67</v>
          </cell>
          <cell r="F17">
            <v>1318</v>
          </cell>
          <cell r="G17">
            <v>168</v>
          </cell>
          <cell r="H17">
            <v>330</v>
          </cell>
          <cell r="I17">
            <v>0</v>
          </cell>
          <cell r="J17">
            <v>0</v>
          </cell>
          <cell r="K17">
            <v>0</v>
          </cell>
          <cell r="L17">
            <v>5</v>
          </cell>
          <cell r="M17">
            <v>0</v>
          </cell>
          <cell r="N17">
            <v>0</v>
          </cell>
          <cell r="O17">
            <v>503</v>
          </cell>
          <cell r="P17">
            <v>20</v>
          </cell>
          <cell r="Q17">
            <v>11</v>
          </cell>
          <cell r="R17">
            <v>1</v>
          </cell>
          <cell r="S17">
            <v>3</v>
          </cell>
          <cell r="T17">
            <v>35</v>
          </cell>
          <cell r="U17">
            <v>1856</v>
          </cell>
          <cell r="V17">
            <v>2280</v>
          </cell>
          <cell r="W17">
            <v>2</v>
          </cell>
          <cell r="X17">
            <v>374</v>
          </cell>
          <cell r="Y17">
            <v>6</v>
          </cell>
          <cell r="Z17">
            <v>2662</v>
          </cell>
          <cell r="AA17">
            <v>35</v>
          </cell>
          <cell r="AB17">
            <v>13</v>
          </cell>
          <cell r="AC17">
            <v>96</v>
          </cell>
          <cell r="AD17">
            <v>144</v>
          </cell>
          <cell r="AE17">
            <v>2806</v>
          </cell>
          <cell r="AF17">
            <v>4662</v>
          </cell>
          <cell r="AG17">
            <v>0</v>
          </cell>
          <cell r="AH17">
            <v>0</v>
          </cell>
          <cell r="AI17">
            <v>0</v>
          </cell>
          <cell r="AJ17">
            <v>22</v>
          </cell>
          <cell r="AK17">
            <v>0</v>
          </cell>
          <cell r="AL17">
            <v>0</v>
          </cell>
          <cell r="AM17">
            <v>22</v>
          </cell>
          <cell r="AN17">
            <v>0</v>
          </cell>
          <cell r="AO17">
            <v>35</v>
          </cell>
          <cell r="AP17">
            <v>35</v>
          </cell>
          <cell r="AQ17">
            <v>0</v>
          </cell>
          <cell r="AR17">
            <v>0</v>
          </cell>
          <cell r="AS17">
            <v>0</v>
          </cell>
          <cell r="AT17">
            <v>0</v>
          </cell>
          <cell r="AU17">
            <v>0</v>
          </cell>
          <cell r="AV17">
            <v>0</v>
          </cell>
          <cell r="AW17">
            <v>0</v>
          </cell>
          <cell r="AX17">
            <v>2</v>
          </cell>
          <cell r="AY17">
            <v>5</v>
          </cell>
          <cell r="AZ17">
            <v>3</v>
          </cell>
          <cell r="BA17">
            <v>6</v>
          </cell>
          <cell r="BB17">
            <v>3</v>
          </cell>
          <cell r="BC17">
            <v>0</v>
          </cell>
          <cell r="BD17">
            <v>19</v>
          </cell>
          <cell r="BE17">
            <v>0</v>
          </cell>
          <cell r="BF17">
            <v>0</v>
          </cell>
          <cell r="BG17">
            <v>0</v>
          </cell>
          <cell r="BH17">
            <v>0</v>
          </cell>
          <cell r="BI17">
            <v>0</v>
          </cell>
          <cell r="BJ17">
            <v>0</v>
          </cell>
          <cell r="BK17">
            <v>19</v>
          </cell>
          <cell r="BL17">
            <v>1</v>
          </cell>
          <cell r="BM17">
            <v>0</v>
          </cell>
          <cell r="BN17">
            <v>0</v>
          </cell>
          <cell r="BO17">
            <v>0</v>
          </cell>
          <cell r="BP17">
            <v>0</v>
          </cell>
        </row>
        <row r="18">
          <cell r="A18" t="str">
            <v>Histon</v>
          </cell>
          <cell r="C18">
            <v>361</v>
          </cell>
          <cell r="D18">
            <v>741</v>
          </cell>
          <cell r="E18">
            <v>4</v>
          </cell>
          <cell r="F18">
            <v>1106</v>
          </cell>
          <cell r="G18">
            <v>145</v>
          </cell>
          <cell r="H18">
            <v>259</v>
          </cell>
          <cell r="I18">
            <v>0</v>
          </cell>
          <cell r="J18">
            <v>0</v>
          </cell>
          <cell r="K18">
            <v>0</v>
          </cell>
          <cell r="L18">
            <v>0</v>
          </cell>
          <cell r="M18">
            <v>0</v>
          </cell>
          <cell r="N18">
            <v>0</v>
          </cell>
          <cell r="O18">
            <v>404</v>
          </cell>
          <cell r="P18">
            <v>53</v>
          </cell>
          <cell r="Q18">
            <v>42</v>
          </cell>
          <cell r="R18">
            <v>3</v>
          </cell>
          <cell r="S18">
            <v>1</v>
          </cell>
          <cell r="T18">
            <v>99</v>
          </cell>
          <cell r="U18">
            <v>1609</v>
          </cell>
          <cell r="V18">
            <v>2429</v>
          </cell>
          <cell r="W18">
            <v>1</v>
          </cell>
          <cell r="X18">
            <v>334</v>
          </cell>
          <cell r="Y18">
            <v>18</v>
          </cell>
          <cell r="Z18">
            <v>2782</v>
          </cell>
          <cell r="AA18">
            <v>46</v>
          </cell>
          <cell r="AB18">
            <v>13</v>
          </cell>
          <cell r="AC18">
            <v>107</v>
          </cell>
          <cell r="AD18">
            <v>166</v>
          </cell>
          <cell r="AE18">
            <v>2948</v>
          </cell>
          <cell r="AF18">
            <v>4557</v>
          </cell>
          <cell r="AG18">
            <v>0</v>
          </cell>
          <cell r="AH18">
            <v>0</v>
          </cell>
          <cell r="AI18">
            <v>2</v>
          </cell>
          <cell r="AJ18">
            <v>24</v>
          </cell>
          <cell r="AK18">
            <v>0</v>
          </cell>
          <cell r="AL18">
            <v>0</v>
          </cell>
          <cell r="AM18">
            <v>26</v>
          </cell>
          <cell r="AN18">
            <v>0</v>
          </cell>
          <cell r="AO18">
            <v>49</v>
          </cell>
          <cell r="AP18">
            <v>49</v>
          </cell>
          <cell r="AQ18">
            <v>0</v>
          </cell>
          <cell r="AR18">
            <v>0</v>
          </cell>
          <cell r="AS18">
            <v>0</v>
          </cell>
          <cell r="AT18">
            <v>0</v>
          </cell>
          <cell r="AU18">
            <v>0</v>
          </cell>
          <cell r="AV18">
            <v>0</v>
          </cell>
          <cell r="AW18">
            <v>0</v>
          </cell>
          <cell r="AX18">
            <v>0</v>
          </cell>
          <cell r="AY18">
            <v>17</v>
          </cell>
          <cell r="AZ18">
            <v>5</v>
          </cell>
          <cell r="BA18">
            <v>13</v>
          </cell>
          <cell r="BB18">
            <v>4</v>
          </cell>
          <cell r="BC18">
            <v>0</v>
          </cell>
          <cell r="BD18">
            <v>39</v>
          </cell>
          <cell r="BE18">
            <v>0</v>
          </cell>
          <cell r="BF18">
            <v>0</v>
          </cell>
          <cell r="BG18">
            <v>0</v>
          </cell>
          <cell r="BH18">
            <v>0</v>
          </cell>
          <cell r="BI18">
            <v>0</v>
          </cell>
          <cell r="BJ18">
            <v>0</v>
          </cell>
          <cell r="BK18">
            <v>39</v>
          </cell>
          <cell r="BL18">
            <v>0</v>
          </cell>
          <cell r="BM18">
            <v>0</v>
          </cell>
          <cell r="BN18">
            <v>0</v>
          </cell>
          <cell r="BO18">
            <v>0</v>
          </cell>
          <cell r="BP18">
            <v>0</v>
          </cell>
        </row>
        <row r="19">
          <cell r="A19" t="str">
            <v>Huntingdon</v>
          </cell>
          <cell r="C19">
            <v>957</v>
          </cell>
          <cell r="D19">
            <v>2731</v>
          </cell>
          <cell r="E19">
            <v>20</v>
          </cell>
          <cell r="F19">
            <v>3708</v>
          </cell>
          <cell r="G19">
            <v>436</v>
          </cell>
          <cell r="H19">
            <v>944</v>
          </cell>
          <cell r="I19">
            <v>2</v>
          </cell>
          <cell r="J19">
            <v>0</v>
          </cell>
          <cell r="K19">
            <v>94</v>
          </cell>
          <cell r="L19">
            <v>1</v>
          </cell>
          <cell r="M19">
            <v>0</v>
          </cell>
          <cell r="N19">
            <v>0</v>
          </cell>
          <cell r="O19">
            <v>1477</v>
          </cell>
          <cell r="P19">
            <v>141</v>
          </cell>
          <cell r="Q19">
            <v>120</v>
          </cell>
          <cell r="R19">
            <v>4</v>
          </cell>
          <cell r="S19">
            <v>6</v>
          </cell>
          <cell r="T19">
            <v>271</v>
          </cell>
          <cell r="U19">
            <v>5456</v>
          </cell>
          <cell r="V19">
            <v>3248</v>
          </cell>
          <cell r="W19">
            <v>14</v>
          </cell>
          <cell r="X19">
            <v>503</v>
          </cell>
          <cell r="Y19">
            <v>22</v>
          </cell>
          <cell r="Z19">
            <v>3787</v>
          </cell>
          <cell r="AA19">
            <v>57</v>
          </cell>
          <cell r="AB19">
            <v>32</v>
          </cell>
          <cell r="AC19">
            <v>127</v>
          </cell>
          <cell r="AD19">
            <v>216</v>
          </cell>
          <cell r="AE19">
            <v>4003</v>
          </cell>
          <cell r="AF19">
            <v>9459</v>
          </cell>
          <cell r="AG19">
            <v>0</v>
          </cell>
          <cell r="AH19">
            <v>11</v>
          </cell>
          <cell r="AI19">
            <v>5</v>
          </cell>
          <cell r="AJ19">
            <v>35</v>
          </cell>
          <cell r="AK19">
            <v>0</v>
          </cell>
          <cell r="AL19">
            <v>0</v>
          </cell>
          <cell r="AM19">
            <v>51</v>
          </cell>
          <cell r="AN19">
            <v>0</v>
          </cell>
          <cell r="AO19">
            <v>19</v>
          </cell>
          <cell r="AP19">
            <v>19</v>
          </cell>
          <cell r="AQ19">
            <v>0</v>
          </cell>
          <cell r="AR19">
            <v>0</v>
          </cell>
          <cell r="AS19">
            <v>0</v>
          </cell>
          <cell r="AT19">
            <v>0</v>
          </cell>
          <cell r="AU19">
            <v>0</v>
          </cell>
          <cell r="AV19">
            <v>0</v>
          </cell>
          <cell r="AW19">
            <v>1</v>
          </cell>
          <cell r="AX19">
            <v>0</v>
          </cell>
          <cell r="AY19">
            <v>20</v>
          </cell>
          <cell r="AZ19">
            <v>13</v>
          </cell>
          <cell r="BA19">
            <v>32</v>
          </cell>
          <cell r="BB19">
            <v>21</v>
          </cell>
          <cell r="BC19">
            <v>1</v>
          </cell>
          <cell r="BD19">
            <v>88</v>
          </cell>
          <cell r="BE19">
            <v>0</v>
          </cell>
          <cell r="BF19">
            <v>0</v>
          </cell>
          <cell r="BG19">
            <v>0</v>
          </cell>
          <cell r="BH19">
            <v>0</v>
          </cell>
          <cell r="BI19">
            <v>0</v>
          </cell>
          <cell r="BJ19">
            <v>0</v>
          </cell>
          <cell r="BK19">
            <v>88</v>
          </cell>
          <cell r="BL19">
            <v>0</v>
          </cell>
          <cell r="BM19">
            <v>0</v>
          </cell>
          <cell r="BN19">
            <v>0</v>
          </cell>
          <cell r="BO19">
            <v>0</v>
          </cell>
          <cell r="BP19">
            <v>4</v>
          </cell>
        </row>
        <row r="20">
          <cell r="A20" t="str">
            <v>Linton</v>
          </cell>
          <cell r="C20">
            <v>189</v>
          </cell>
          <cell r="D20">
            <v>450</v>
          </cell>
          <cell r="E20">
            <v>5</v>
          </cell>
          <cell r="F20">
            <v>644</v>
          </cell>
          <cell r="G20">
            <v>65</v>
          </cell>
          <cell r="H20">
            <v>124</v>
          </cell>
          <cell r="I20">
            <v>0</v>
          </cell>
          <cell r="J20">
            <v>0</v>
          </cell>
          <cell r="K20">
            <v>0</v>
          </cell>
          <cell r="L20">
            <v>3</v>
          </cell>
          <cell r="M20">
            <v>0</v>
          </cell>
          <cell r="N20">
            <v>0</v>
          </cell>
          <cell r="O20">
            <v>192</v>
          </cell>
          <cell r="P20">
            <v>18</v>
          </cell>
          <cell r="Q20">
            <v>6</v>
          </cell>
          <cell r="R20">
            <v>3</v>
          </cell>
          <cell r="S20">
            <v>0</v>
          </cell>
          <cell r="T20">
            <v>27</v>
          </cell>
          <cell r="U20">
            <v>863</v>
          </cell>
          <cell r="V20">
            <v>1126</v>
          </cell>
          <cell r="W20">
            <v>1</v>
          </cell>
          <cell r="X20">
            <v>95</v>
          </cell>
          <cell r="Y20">
            <v>5</v>
          </cell>
          <cell r="Z20">
            <v>1227</v>
          </cell>
          <cell r="AA20">
            <v>22</v>
          </cell>
          <cell r="AB20">
            <v>4</v>
          </cell>
          <cell r="AC20">
            <v>43</v>
          </cell>
          <cell r="AD20">
            <v>69</v>
          </cell>
          <cell r="AE20">
            <v>1296</v>
          </cell>
          <cell r="AF20">
            <v>2159</v>
          </cell>
          <cell r="AG20">
            <v>0</v>
          </cell>
          <cell r="AH20">
            <v>1</v>
          </cell>
          <cell r="AI20">
            <v>0</v>
          </cell>
          <cell r="AJ20">
            <v>10</v>
          </cell>
          <cell r="AK20">
            <v>0</v>
          </cell>
          <cell r="AL20">
            <v>0</v>
          </cell>
          <cell r="AM20">
            <v>11</v>
          </cell>
          <cell r="AN20">
            <v>0</v>
          </cell>
          <cell r="AO20">
            <v>26</v>
          </cell>
          <cell r="AP20">
            <v>26</v>
          </cell>
          <cell r="AQ20">
            <v>0</v>
          </cell>
          <cell r="AR20">
            <v>0</v>
          </cell>
          <cell r="AS20">
            <v>0</v>
          </cell>
          <cell r="AT20">
            <v>0</v>
          </cell>
          <cell r="AU20">
            <v>0</v>
          </cell>
          <cell r="AV20">
            <v>0</v>
          </cell>
          <cell r="AW20">
            <v>0</v>
          </cell>
          <cell r="AX20">
            <v>0</v>
          </cell>
          <cell r="AY20">
            <v>2</v>
          </cell>
          <cell r="AZ20">
            <v>0</v>
          </cell>
          <cell r="BA20">
            <v>0</v>
          </cell>
          <cell r="BB20">
            <v>0</v>
          </cell>
          <cell r="BC20">
            <v>0</v>
          </cell>
          <cell r="BD20">
            <v>2</v>
          </cell>
          <cell r="BE20">
            <v>0</v>
          </cell>
          <cell r="BF20">
            <v>0</v>
          </cell>
          <cell r="BG20">
            <v>0</v>
          </cell>
          <cell r="BH20">
            <v>0</v>
          </cell>
          <cell r="BI20">
            <v>0</v>
          </cell>
          <cell r="BJ20">
            <v>0</v>
          </cell>
          <cell r="BK20">
            <v>2</v>
          </cell>
          <cell r="BL20">
            <v>4</v>
          </cell>
          <cell r="BM20">
            <v>0</v>
          </cell>
          <cell r="BN20">
            <v>0</v>
          </cell>
          <cell r="BO20">
            <v>0</v>
          </cell>
          <cell r="BP20">
            <v>0</v>
          </cell>
        </row>
        <row r="21">
          <cell r="A21" t="str">
            <v>Littleport</v>
          </cell>
          <cell r="C21">
            <v>86</v>
          </cell>
          <cell r="D21">
            <v>188</v>
          </cell>
          <cell r="E21">
            <v>6</v>
          </cell>
          <cell r="F21">
            <v>280</v>
          </cell>
          <cell r="G21">
            <v>39</v>
          </cell>
          <cell r="H21">
            <v>55</v>
          </cell>
          <cell r="I21">
            <v>0</v>
          </cell>
          <cell r="J21">
            <v>0</v>
          </cell>
          <cell r="K21">
            <v>0</v>
          </cell>
          <cell r="L21">
            <v>0</v>
          </cell>
          <cell r="M21">
            <v>0</v>
          </cell>
          <cell r="N21">
            <v>0</v>
          </cell>
          <cell r="O21">
            <v>94</v>
          </cell>
          <cell r="P21">
            <v>56</v>
          </cell>
          <cell r="Q21">
            <v>33</v>
          </cell>
          <cell r="R21">
            <v>4</v>
          </cell>
          <cell r="S21">
            <v>2</v>
          </cell>
          <cell r="T21">
            <v>95</v>
          </cell>
          <cell r="U21">
            <v>469</v>
          </cell>
          <cell r="V21">
            <v>566</v>
          </cell>
          <cell r="W21">
            <v>0</v>
          </cell>
          <cell r="X21">
            <v>72</v>
          </cell>
          <cell r="Y21">
            <v>11</v>
          </cell>
          <cell r="Z21">
            <v>649</v>
          </cell>
          <cell r="AA21">
            <v>3</v>
          </cell>
          <cell r="AB21">
            <v>4</v>
          </cell>
          <cell r="AC21">
            <v>19</v>
          </cell>
          <cell r="AD21">
            <v>26</v>
          </cell>
          <cell r="AE21">
            <v>675</v>
          </cell>
          <cell r="AF21">
            <v>1144</v>
          </cell>
          <cell r="AG21">
            <v>0</v>
          </cell>
          <cell r="AH21">
            <v>3</v>
          </cell>
          <cell r="AI21">
            <v>0</v>
          </cell>
          <cell r="AJ21">
            <v>12</v>
          </cell>
          <cell r="AK21">
            <v>0</v>
          </cell>
          <cell r="AL21">
            <v>0</v>
          </cell>
          <cell r="AM21">
            <v>15</v>
          </cell>
          <cell r="AN21">
            <v>0</v>
          </cell>
          <cell r="AO21">
            <v>5</v>
          </cell>
          <cell r="AP21">
            <v>5</v>
          </cell>
          <cell r="AQ21">
            <v>0</v>
          </cell>
          <cell r="AR21">
            <v>0</v>
          </cell>
          <cell r="AS21">
            <v>0</v>
          </cell>
          <cell r="AT21">
            <v>0</v>
          </cell>
          <cell r="AU21">
            <v>0</v>
          </cell>
          <cell r="AV21">
            <v>0</v>
          </cell>
          <cell r="AW21">
            <v>0</v>
          </cell>
          <cell r="AX21">
            <v>0</v>
          </cell>
          <cell r="AY21">
            <v>0</v>
          </cell>
          <cell r="AZ21">
            <v>1</v>
          </cell>
          <cell r="BA21">
            <v>1</v>
          </cell>
          <cell r="BB21">
            <v>0</v>
          </cell>
          <cell r="BC21">
            <v>0</v>
          </cell>
          <cell r="BD21">
            <v>2</v>
          </cell>
          <cell r="BE21">
            <v>0</v>
          </cell>
          <cell r="BF21">
            <v>0</v>
          </cell>
          <cell r="BG21">
            <v>0</v>
          </cell>
          <cell r="BH21">
            <v>0</v>
          </cell>
          <cell r="BI21">
            <v>0</v>
          </cell>
          <cell r="BJ21">
            <v>0</v>
          </cell>
          <cell r="BK21">
            <v>2</v>
          </cell>
          <cell r="BL21">
            <v>0</v>
          </cell>
          <cell r="BM21">
            <v>0</v>
          </cell>
          <cell r="BN21">
            <v>0</v>
          </cell>
          <cell r="BO21">
            <v>0</v>
          </cell>
          <cell r="BP21">
            <v>0</v>
          </cell>
        </row>
        <row r="22">
          <cell r="A22" t="str">
            <v>March</v>
          </cell>
          <cell r="C22">
            <v>747</v>
          </cell>
          <cell r="D22">
            <v>1744</v>
          </cell>
          <cell r="E22">
            <v>9</v>
          </cell>
          <cell r="F22">
            <v>2500</v>
          </cell>
          <cell r="G22">
            <v>253</v>
          </cell>
          <cell r="H22">
            <v>497</v>
          </cell>
          <cell r="I22">
            <v>0</v>
          </cell>
          <cell r="J22">
            <v>25</v>
          </cell>
          <cell r="K22">
            <v>12</v>
          </cell>
          <cell r="L22">
            <v>1</v>
          </cell>
          <cell r="M22">
            <v>0</v>
          </cell>
          <cell r="N22">
            <v>0</v>
          </cell>
          <cell r="O22">
            <v>788</v>
          </cell>
          <cell r="P22">
            <v>265</v>
          </cell>
          <cell r="Q22">
            <v>165</v>
          </cell>
          <cell r="R22">
            <v>17</v>
          </cell>
          <cell r="S22">
            <v>6</v>
          </cell>
          <cell r="T22">
            <v>453</v>
          </cell>
          <cell r="U22">
            <v>3741</v>
          </cell>
          <cell r="V22">
            <v>2198</v>
          </cell>
          <cell r="W22">
            <v>3</v>
          </cell>
          <cell r="X22">
            <v>309</v>
          </cell>
          <cell r="Y22">
            <v>14</v>
          </cell>
          <cell r="Z22">
            <v>2524</v>
          </cell>
          <cell r="AA22">
            <v>35</v>
          </cell>
          <cell r="AB22">
            <v>7</v>
          </cell>
          <cell r="AC22">
            <v>47</v>
          </cell>
          <cell r="AD22">
            <v>89</v>
          </cell>
          <cell r="AE22">
            <v>2613</v>
          </cell>
          <cell r="AF22">
            <v>6354</v>
          </cell>
          <cell r="AG22">
            <v>0</v>
          </cell>
          <cell r="AH22">
            <v>24</v>
          </cell>
          <cell r="AI22">
            <v>3</v>
          </cell>
          <cell r="AJ22">
            <v>135</v>
          </cell>
          <cell r="AK22">
            <v>0</v>
          </cell>
          <cell r="AL22">
            <v>0</v>
          </cell>
          <cell r="AM22">
            <v>162</v>
          </cell>
          <cell r="AN22">
            <v>0</v>
          </cell>
          <cell r="AO22">
            <v>50</v>
          </cell>
          <cell r="AP22">
            <v>50</v>
          </cell>
          <cell r="AQ22">
            <v>0</v>
          </cell>
          <cell r="AR22">
            <v>0</v>
          </cell>
          <cell r="AS22">
            <v>0</v>
          </cell>
          <cell r="AT22">
            <v>0</v>
          </cell>
          <cell r="AU22">
            <v>0</v>
          </cell>
          <cell r="AV22">
            <v>0</v>
          </cell>
          <cell r="AW22">
            <v>0</v>
          </cell>
          <cell r="AX22">
            <v>0</v>
          </cell>
          <cell r="AY22">
            <v>13</v>
          </cell>
          <cell r="AZ22">
            <v>5</v>
          </cell>
          <cell r="BA22">
            <v>34</v>
          </cell>
          <cell r="BB22">
            <v>10</v>
          </cell>
          <cell r="BC22">
            <v>1</v>
          </cell>
          <cell r="BD22">
            <v>63</v>
          </cell>
          <cell r="BE22">
            <v>0</v>
          </cell>
          <cell r="BF22">
            <v>0</v>
          </cell>
          <cell r="BG22">
            <v>0</v>
          </cell>
          <cell r="BH22">
            <v>0</v>
          </cell>
          <cell r="BI22">
            <v>0</v>
          </cell>
          <cell r="BJ22">
            <v>0</v>
          </cell>
          <cell r="BK22">
            <v>63</v>
          </cell>
          <cell r="BL22">
            <v>1</v>
          </cell>
          <cell r="BM22">
            <v>0</v>
          </cell>
          <cell r="BN22">
            <v>0</v>
          </cell>
          <cell r="BO22">
            <v>0</v>
          </cell>
          <cell r="BP22">
            <v>5</v>
          </cell>
        </row>
        <row r="23">
          <cell r="A23" t="str">
            <v>Milton Road</v>
          </cell>
          <cell r="C23">
            <v>86</v>
          </cell>
          <cell r="D23">
            <v>114</v>
          </cell>
          <cell r="E23">
            <v>1</v>
          </cell>
          <cell r="F23">
            <v>201</v>
          </cell>
          <cell r="G23">
            <v>20</v>
          </cell>
          <cell r="H23">
            <v>56</v>
          </cell>
          <cell r="I23">
            <v>0</v>
          </cell>
          <cell r="J23">
            <v>0</v>
          </cell>
          <cell r="K23">
            <v>0</v>
          </cell>
          <cell r="L23">
            <v>0</v>
          </cell>
          <cell r="M23">
            <v>0</v>
          </cell>
          <cell r="N23">
            <v>0</v>
          </cell>
          <cell r="O23">
            <v>76</v>
          </cell>
          <cell r="P23">
            <v>5</v>
          </cell>
          <cell r="Q23">
            <v>2</v>
          </cell>
          <cell r="R23">
            <v>1</v>
          </cell>
          <cell r="S23">
            <v>3</v>
          </cell>
          <cell r="T23">
            <v>11</v>
          </cell>
          <cell r="U23">
            <v>288</v>
          </cell>
          <cell r="V23">
            <v>427</v>
          </cell>
          <cell r="W23">
            <v>1</v>
          </cell>
          <cell r="X23">
            <v>58</v>
          </cell>
          <cell r="Y23">
            <v>3</v>
          </cell>
          <cell r="Z23">
            <v>489</v>
          </cell>
          <cell r="AA23">
            <v>6</v>
          </cell>
          <cell r="AB23">
            <v>2</v>
          </cell>
          <cell r="AC23">
            <v>4</v>
          </cell>
          <cell r="AD23">
            <v>12</v>
          </cell>
          <cell r="AE23">
            <v>501</v>
          </cell>
          <cell r="AF23">
            <v>789</v>
          </cell>
          <cell r="AG23">
            <v>0</v>
          </cell>
          <cell r="AH23">
            <v>0</v>
          </cell>
          <cell r="AI23">
            <v>0</v>
          </cell>
          <cell r="AJ23">
            <v>7</v>
          </cell>
          <cell r="AK23">
            <v>0</v>
          </cell>
          <cell r="AL23">
            <v>0</v>
          </cell>
          <cell r="AM23">
            <v>7</v>
          </cell>
          <cell r="AN23">
            <v>0</v>
          </cell>
          <cell r="AO23">
            <v>5</v>
          </cell>
          <cell r="AP23">
            <v>5</v>
          </cell>
          <cell r="AQ23">
            <v>0</v>
          </cell>
          <cell r="AR23">
            <v>0</v>
          </cell>
          <cell r="AS23">
            <v>0</v>
          </cell>
          <cell r="AT23">
            <v>0</v>
          </cell>
          <cell r="AU23">
            <v>0</v>
          </cell>
          <cell r="AV23">
            <v>0</v>
          </cell>
          <cell r="AW23">
            <v>0</v>
          </cell>
          <cell r="AX23">
            <v>0</v>
          </cell>
          <cell r="AY23">
            <v>10</v>
          </cell>
          <cell r="AZ23">
            <v>1</v>
          </cell>
          <cell r="BA23">
            <v>3</v>
          </cell>
          <cell r="BB23">
            <v>0</v>
          </cell>
          <cell r="BC23">
            <v>0</v>
          </cell>
          <cell r="BD23">
            <v>14</v>
          </cell>
          <cell r="BE23">
            <v>0</v>
          </cell>
          <cell r="BF23">
            <v>0</v>
          </cell>
          <cell r="BG23">
            <v>0</v>
          </cell>
          <cell r="BH23">
            <v>0</v>
          </cell>
          <cell r="BI23">
            <v>0</v>
          </cell>
          <cell r="BJ23">
            <v>0</v>
          </cell>
          <cell r="BK23">
            <v>14</v>
          </cell>
          <cell r="BL23">
            <v>1</v>
          </cell>
          <cell r="BM23">
            <v>0</v>
          </cell>
          <cell r="BN23">
            <v>0</v>
          </cell>
          <cell r="BO23">
            <v>0</v>
          </cell>
          <cell r="BP23">
            <v>0</v>
          </cell>
        </row>
        <row r="24">
          <cell r="A24" t="str">
            <v>Mobile Libraries</v>
          </cell>
          <cell r="C24">
            <v>643</v>
          </cell>
          <cell r="D24">
            <v>1765</v>
          </cell>
          <cell r="E24">
            <v>30</v>
          </cell>
          <cell r="F24">
            <v>2438</v>
          </cell>
          <cell r="G24">
            <v>118</v>
          </cell>
          <cell r="H24">
            <v>325</v>
          </cell>
          <cell r="I24">
            <v>0</v>
          </cell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>
            <v>443</v>
          </cell>
          <cell r="P24">
            <v>455</v>
          </cell>
          <cell r="Q24">
            <v>507</v>
          </cell>
          <cell r="R24">
            <v>11</v>
          </cell>
          <cell r="S24">
            <v>12</v>
          </cell>
          <cell r="T24">
            <v>985</v>
          </cell>
          <cell r="U24">
            <v>3866</v>
          </cell>
          <cell r="V24">
            <v>984</v>
          </cell>
          <cell r="W24">
            <v>1</v>
          </cell>
          <cell r="X24">
            <v>121</v>
          </cell>
          <cell r="Y24">
            <v>1</v>
          </cell>
          <cell r="Z24">
            <v>1107</v>
          </cell>
          <cell r="AA24">
            <v>18</v>
          </cell>
          <cell r="AB24">
            <v>0</v>
          </cell>
          <cell r="AC24">
            <v>29</v>
          </cell>
          <cell r="AD24">
            <v>47</v>
          </cell>
          <cell r="AE24">
            <v>1154</v>
          </cell>
          <cell r="AF24">
            <v>5020</v>
          </cell>
          <cell r="AG24">
            <v>3</v>
          </cell>
          <cell r="AH24">
            <v>52</v>
          </cell>
          <cell r="AI24">
            <v>4</v>
          </cell>
          <cell r="AJ24">
            <v>125</v>
          </cell>
          <cell r="AK24">
            <v>0</v>
          </cell>
          <cell r="AL24">
            <v>0</v>
          </cell>
          <cell r="AM24">
            <v>184</v>
          </cell>
          <cell r="AN24">
            <v>0</v>
          </cell>
          <cell r="AO24">
            <v>7</v>
          </cell>
          <cell r="AP24">
            <v>7</v>
          </cell>
          <cell r="AQ24">
            <v>0</v>
          </cell>
          <cell r="AR24">
            <v>0</v>
          </cell>
          <cell r="AS24">
            <v>0</v>
          </cell>
          <cell r="AT24">
            <v>0</v>
          </cell>
          <cell r="AU24">
            <v>0</v>
          </cell>
          <cell r="AV24">
            <v>0</v>
          </cell>
          <cell r="AW24">
            <v>0</v>
          </cell>
          <cell r="AX24">
            <v>0</v>
          </cell>
          <cell r="AY24">
            <v>0</v>
          </cell>
          <cell r="AZ24">
            <v>0</v>
          </cell>
          <cell r="BA24">
            <v>1</v>
          </cell>
          <cell r="BB24">
            <v>0</v>
          </cell>
          <cell r="BC24">
            <v>0</v>
          </cell>
          <cell r="BD24">
            <v>1</v>
          </cell>
          <cell r="BE24">
            <v>0</v>
          </cell>
          <cell r="BF24">
            <v>0</v>
          </cell>
          <cell r="BG24">
            <v>0</v>
          </cell>
          <cell r="BH24">
            <v>0</v>
          </cell>
          <cell r="BI24">
            <v>0</v>
          </cell>
          <cell r="BJ24">
            <v>0</v>
          </cell>
          <cell r="BK24">
            <v>1</v>
          </cell>
          <cell r="BL24">
            <v>0</v>
          </cell>
          <cell r="BM24">
            <v>0</v>
          </cell>
          <cell r="BN24">
            <v>0</v>
          </cell>
          <cell r="BO24">
            <v>0</v>
          </cell>
          <cell r="BP24">
            <v>0</v>
          </cell>
        </row>
        <row r="25">
          <cell r="A25" t="str">
            <v>Papworth</v>
          </cell>
          <cell r="C25">
            <v>38</v>
          </cell>
          <cell r="D25">
            <v>122</v>
          </cell>
          <cell r="E25">
            <v>2</v>
          </cell>
          <cell r="F25">
            <v>162</v>
          </cell>
          <cell r="G25">
            <v>23</v>
          </cell>
          <cell r="H25">
            <v>33</v>
          </cell>
          <cell r="I25">
            <v>0</v>
          </cell>
          <cell r="J25">
            <v>0</v>
          </cell>
          <cell r="K25">
            <v>3</v>
          </cell>
          <cell r="L25">
            <v>0</v>
          </cell>
          <cell r="M25">
            <v>0</v>
          </cell>
          <cell r="N25">
            <v>0</v>
          </cell>
          <cell r="O25">
            <v>59</v>
          </cell>
          <cell r="P25">
            <v>3</v>
          </cell>
          <cell r="Q25">
            <v>5</v>
          </cell>
          <cell r="R25">
            <v>0</v>
          </cell>
          <cell r="S25">
            <v>0</v>
          </cell>
          <cell r="T25">
            <v>8</v>
          </cell>
          <cell r="U25">
            <v>229</v>
          </cell>
          <cell r="V25">
            <v>596</v>
          </cell>
          <cell r="W25">
            <v>0</v>
          </cell>
          <cell r="X25">
            <v>114</v>
          </cell>
          <cell r="Y25">
            <v>1</v>
          </cell>
          <cell r="Z25">
            <v>711</v>
          </cell>
          <cell r="AA25">
            <v>2</v>
          </cell>
          <cell r="AB25">
            <v>2</v>
          </cell>
          <cell r="AC25">
            <v>20</v>
          </cell>
          <cell r="AD25">
            <v>24</v>
          </cell>
          <cell r="AE25">
            <v>735</v>
          </cell>
          <cell r="AF25">
            <v>964</v>
          </cell>
          <cell r="AG25">
            <v>0</v>
          </cell>
          <cell r="AH25">
            <v>2</v>
          </cell>
          <cell r="AI25">
            <v>0</v>
          </cell>
          <cell r="AJ25">
            <v>6</v>
          </cell>
          <cell r="AK25">
            <v>0</v>
          </cell>
          <cell r="AL25">
            <v>0</v>
          </cell>
          <cell r="AM25">
            <v>8</v>
          </cell>
          <cell r="AN25">
            <v>0</v>
          </cell>
          <cell r="AO25">
            <v>26</v>
          </cell>
          <cell r="AP25">
            <v>26</v>
          </cell>
          <cell r="AQ25">
            <v>0</v>
          </cell>
          <cell r="AR25">
            <v>0</v>
          </cell>
          <cell r="AS25">
            <v>0</v>
          </cell>
          <cell r="AT25">
            <v>0</v>
          </cell>
          <cell r="AU25">
            <v>0</v>
          </cell>
          <cell r="AV25">
            <v>0</v>
          </cell>
          <cell r="AW25">
            <v>0</v>
          </cell>
          <cell r="AX25">
            <v>0</v>
          </cell>
          <cell r="AY25">
            <v>5</v>
          </cell>
          <cell r="AZ25">
            <v>1</v>
          </cell>
          <cell r="BA25">
            <v>0</v>
          </cell>
          <cell r="BB25">
            <v>0</v>
          </cell>
          <cell r="BC25">
            <v>0</v>
          </cell>
          <cell r="BD25">
            <v>6</v>
          </cell>
          <cell r="BE25">
            <v>0</v>
          </cell>
          <cell r="BF25">
            <v>0</v>
          </cell>
          <cell r="BG25">
            <v>0</v>
          </cell>
          <cell r="BH25">
            <v>0</v>
          </cell>
          <cell r="BI25">
            <v>0</v>
          </cell>
          <cell r="BJ25">
            <v>0</v>
          </cell>
          <cell r="BK25">
            <v>6</v>
          </cell>
          <cell r="BL25">
            <v>0</v>
          </cell>
          <cell r="BM25">
            <v>0</v>
          </cell>
          <cell r="BN25">
            <v>0</v>
          </cell>
          <cell r="BO25">
            <v>0</v>
          </cell>
          <cell r="BP25">
            <v>0</v>
          </cell>
        </row>
        <row r="26">
          <cell r="A26" t="str">
            <v>Ramsey</v>
          </cell>
          <cell r="C26">
            <v>265</v>
          </cell>
          <cell r="D26">
            <v>666</v>
          </cell>
          <cell r="E26">
            <v>6</v>
          </cell>
          <cell r="F26">
            <v>937</v>
          </cell>
          <cell r="G26">
            <v>83</v>
          </cell>
          <cell r="H26">
            <v>212</v>
          </cell>
          <cell r="I26">
            <v>0</v>
          </cell>
          <cell r="J26">
            <v>0</v>
          </cell>
          <cell r="K26">
            <v>7</v>
          </cell>
          <cell r="L26">
            <v>2</v>
          </cell>
          <cell r="M26">
            <v>0</v>
          </cell>
          <cell r="N26">
            <v>0</v>
          </cell>
          <cell r="O26">
            <v>304</v>
          </cell>
          <cell r="P26">
            <v>23</v>
          </cell>
          <cell r="Q26">
            <v>16</v>
          </cell>
          <cell r="R26">
            <v>0</v>
          </cell>
          <cell r="S26">
            <v>0</v>
          </cell>
          <cell r="T26">
            <v>39</v>
          </cell>
          <cell r="U26">
            <v>1280</v>
          </cell>
          <cell r="V26">
            <v>1110</v>
          </cell>
          <cell r="W26">
            <v>0</v>
          </cell>
          <cell r="X26">
            <v>207</v>
          </cell>
          <cell r="Y26">
            <v>3</v>
          </cell>
          <cell r="Z26">
            <v>1320</v>
          </cell>
          <cell r="AA26">
            <v>11</v>
          </cell>
          <cell r="AB26">
            <v>3</v>
          </cell>
          <cell r="AC26">
            <v>24</v>
          </cell>
          <cell r="AD26">
            <v>38</v>
          </cell>
          <cell r="AE26">
            <v>1358</v>
          </cell>
          <cell r="AF26">
            <v>2638</v>
          </cell>
          <cell r="AG26">
            <v>0</v>
          </cell>
          <cell r="AH26">
            <v>0</v>
          </cell>
          <cell r="AI26">
            <v>0</v>
          </cell>
          <cell r="AJ26">
            <v>14</v>
          </cell>
          <cell r="AK26">
            <v>0</v>
          </cell>
          <cell r="AL26">
            <v>0</v>
          </cell>
          <cell r="AM26">
            <v>14</v>
          </cell>
          <cell r="AN26">
            <v>0</v>
          </cell>
          <cell r="AO26">
            <v>5</v>
          </cell>
          <cell r="AP26">
            <v>5</v>
          </cell>
          <cell r="AQ26">
            <v>0</v>
          </cell>
          <cell r="AR26">
            <v>0</v>
          </cell>
          <cell r="AS26">
            <v>0</v>
          </cell>
          <cell r="AT26">
            <v>0</v>
          </cell>
          <cell r="AU26">
            <v>0</v>
          </cell>
          <cell r="AV26">
            <v>0</v>
          </cell>
          <cell r="AW26">
            <v>0</v>
          </cell>
          <cell r="AX26">
            <v>0</v>
          </cell>
          <cell r="AY26">
            <v>2</v>
          </cell>
          <cell r="AZ26">
            <v>3</v>
          </cell>
          <cell r="BA26">
            <v>0</v>
          </cell>
          <cell r="BB26">
            <v>0</v>
          </cell>
          <cell r="BC26">
            <v>0</v>
          </cell>
          <cell r="BD26">
            <v>5</v>
          </cell>
          <cell r="BE26">
            <v>0</v>
          </cell>
          <cell r="BF26">
            <v>0</v>
          </cell>
          <cell r="BG26">
            <v>0</v>
          </cell>
          <cell r="BH26">
            <v>0</v>
          </cell>
          <cell r="BI26">
            <v>0</v>
          </cell>
          <cell r="BJ26">
            <v>0</v>
          </cell>
          <cell r="BK26">
            <v>5</v>
          </cell>
          <cell r="BL26">
            <v>0</v>
          </cell>
          <cell r="BM26">
            <v>0</v>
          </cell>
          <cell r="BN26">
            <v>0</v>
          </cell>
          <cell r="BO26">
            <v>0</v>
          </cell>
          <cell r="BP26">
            <v>0</v>
          </cell>
        </row>
        <row r="27">
          <cell r="A27" t="str">
            <v>Rock Road</v>
          </cell>
          <cell r="C27">
            <v>266</v>
          </cell>
          <cell r="D27">
            <v>519</v>
          </cell>
          <cell r="E27">
            <v>9</v>
          </cell>
          <cell r="F27">
            <v>794</v>
          </cell>
          <cell r="G27">
            <v>105</v>
          </cell>
          <cell r="H27">
            <v>262</v>
          </cell>
          <cell r="I27">
            <v>0</v>
          </cell>
          <cell r="J27">
            <v>0</v>
          </cell>
          <cell r="K27">
            <v>1</v>
          </cell>
          <cell r="L27">
            <v>0</v>
          </cell>
          <cell r="M27">
            <v>0</v>
          </cell>
          <cell r="N27">
            <v>0</v>
          </cell>
          <cell r="O27">
            <v>368</v>
          </cell>
          <cell r="P27">
            <v>56</v>
          </cell>
          <cell r="Q27">
            <v>43</v>
          </cell>
          <cell r="R27">
            <v>2</v>
          </cell>
          <cell r="S27">
            <v>1</v>
          </cell>
          <cell r="T27">
            <v>102</v>
          </cell>
          <cell r="U27">
            <v>1264</v>
          </cell>
          <cell r="V27">
            <v>1521</v>
          </cell>
          <cell r="W27">
            <v>0</v>
          </cell>
          <cell r="X27">
            <v>315</v>
          </cell>
          <cell r="Y27">
            <v>3</v>
          </cell>
          <cell r="Z27">
            <v>1839</v>
          </cell>
          <cell r="AA27">
            <v>21</v>
          </cell>
          <cell r="AB27">
            <v>18</v>
          </cell>
          <cell r="AC27">
            <v>73</v>
          </cell>
          <cell r="AD27">
            <v>112</v>
          </cell>
          <cell r="AE27">
            <v>1951</v>
          </cell>
          <cell r="AF27">
            <v>3215</v>
          </cell>
          <cell r="AG27">
            <v>0</v>
          </cell>
          <cell r="AH27">
            <v>0</v>
          </cell>
          <cell r="AI27">
            <v>1</v>
          </cell>
          <cell r="AJ27">
            <v>9</v>
          </cell>
          <cell r="AK27">
            <v>0</v>
          </cell>
          <cell r="AL27">
            <v>0</v>
          </cell>
          <cell r="AM27">
            <v>10</v>
          </cell>
          <cell r="AN27">
            <v>0</v>
          </cell>
          <cell r="AO27">
            <v>23</v>
          </cell>
          <cell r="AP27">
            <v>23</v>
          </cell>
          <cell r="AQ27">
            <v>0</v>
          </cell>
          <cell r="AR27">
            <v>0</v>
          </cell>
          <cell r="AS27">
            <v>1</v>
          </cell>
          <cell r="AT27">
            <v>0</v>
          </cell>
          <cell r="AU27">
            <v>0</v>
          </cell>
          <cell r="AV27">
            <v>1</v>
          </cell>
          <cell r="AW27">
            <v>0</v>
          </cell>
          <cell r="AX27">
            <v>0</v>
          </cell>
          <cell r="AY27">
            <v>22</v>
          </cell>
          <cell r="AZ27">
            <v>4</v>
          </cell>
          <cell r="BA27">
            <v>7</v>
          </cell>
          <cell r="BB27">
            <v>6</v>
          </cell>
          <cell r="BC27">
            <v>0</v>
          </cell>
          <cell r="BD27">
            <v>39</v>
          </cell>
          <cell r="BE27">
            <v>0</v>
          </cell>
          <cell r="BF27">
            <v>0</v>
          </cell>
          <cell r="BG27">
            <v>0</v>
          </cell>
          <cell r="BH27">
            <v>0</v>
          </cell>
          <cell r="BI27">
            <v>0</v>
          </cell>
          <cell r="BJ27">
            <v>0</v>
          </cell>
          <cell r="BK27">
            <v>40</v>
          </cell>
          <cell r="BL27">
            <v>1</v>
          </cell>
          <cell r="BM27">
            <v>0</v>
          </cell>
          <cell r="BN27">
            <v>0</v>
          </cell>
          <cell r="BO27">
            <v>0</v>
          </cell>
          <cell r="BP27">
            <v>0</v>
          </cell>
        </row>
        <row r="28">
          <cell r="A28" t="str">
            <v>Sawston</v>
          </cell>
          <cell r="C28">
            <v>114</v>
          </cell>
          <cell r="D28">
            <v>406</v>
          </cell>
          <cell r="E28">
            <v>3</v>
          </cell>
          <cell r="F28">
            <v>523</v>
          </cell>
          <cell r="G28">
            <v>56</v>
          </cell>
          <cell r="H28">
            <v>194</v>
          </cell>
          <cell r="I28">
            <v>0</v>
          </cell>
          <cell r="J28">
            <v>0</v>
          </cell>
          <cell r="K28">
            <v>0</v>
          </cell>
          <cell r="L28">
            <v>0</v>
          </cell>
          <cell r="M28">
            <v>1</v>
          </cell>
          <cell r="N28">
            <v>0</v>
          </cell>
          <cell r="O28">
            <v>251</v>
          </cell>
          <cell r="P28">
            <v>35</v>
          </cell>
          <cell r="Q28">
            <v>16</v>
          </cell>
          <cell r="R28">
            <v>0</v>
          </cell>
          <cell r="S28">
            <v>0</v>
          </cell>
          <cell r="T28">
            <v>51</v>
          </cell>
          <cell r="U28">
            <v>825</v>
          </cell>
          <cell r="V28">
            <v>1594</v>
          </cell>
          <cell r="W28">
            <v>0</v>
          </cell>
          <cell r="X28">
            <v>211</v>
          </cell>
          <cell r="Y28">
            <v>9</v>
          </cell>
          <cell r="Z28">
            <v>1814</v>
          </cell>
          <cell r="AA28">
            <v>23</v>
          </cell>
          <cell r="AB28">
            <v>14</v>
          </cell>
          <cell r="AC28">
            <v>56</v>
          </cell>
          <cell r="AD28">
            <v>93</v>
          </cell>
          <cell r="AE28">
            <v>1907</v>
          </cell>
          <cell r="AF28">
            <v>2732</v>
          </cell>
          <cell r="AG28">
            <v>0</v>
          </cell>
          <cell r="AH28">
            <v>0</v>
          </cell>
          <cell r="AI28">
            <v>1</v>
          </cell>
          <cell r="AJ28">
            <v>15</v>
          </cell>
          <cell r="AK28">
            <v>0</v>
          </cell>
          <cell r="AL28">
            <v>0</v>
          </cell>
          <cell r="AM28">
            <v>16</v>
          </cell>
          <cell r="AN28">
            <v>0</v>
          </cell>
          <cell r="AO28">
            <v>27</v>
          </cell>
          <cell r="AP28">
            <v>27</v>
          </cell>
          <cell r="AQ28">
            <v>0</v>
          </cell>
          <cell r="AR28">
            <v>0</v>
          </cell>
          <cell r="AS28">
            <v>0</v>
          </cell>
          <cell r="AT28">
            <v>0</v>
          </cell>
          <cell r="AU28">
            <v>0</v>
          </cell>
          <cell r="AV28">
            <v>0</v>
          </cell>
          <cell r="AW28">
            <v>0</v>
          </cell>
          <cell r="AX28">
            <v>0</v>
          </cell>
          <cell r="AY28">
            <v>0</v>
          </cell>
          <cell r="AZ28">
            <v>0</v>
          </cell>
          <cell r="BA28">
            <v>0</v>
          </cell>
          <cell r="BB28">
            <v>0</v>
          </cell>
          <cell r="BC28">
            <v>0</v>
          </cell>
          <cell r="BD28">
            <v>0</v>
          </cell>
          <cell r="BE28">
            <v>0</v>
          </cell>
          <cell r="BF28">
            <v>0</v>
          </cell>
          <cell r="BG28">
            <v>0</v>
          </cell>
          <cell r="BH28">
            <v>0</v>
          </cell>
          <cell r="BI28">
            <v>0</v>
          </cell>
          <cell r="BJ28">
            <v>0</v>
          </cell>
          <cell r="BK28">
            <v>0</v>
          </cell>
          <cell r="BL28">
            <v>0</v>
          </cell>
          <cell r="BM28">
            <v>0</v>
          </cell>
          <cell r="BN28">
            <v>0</v>
          </cell>
          <cell r="BO28">
            <v>0</v>
          </cell>
          <cell r="BP28">
            <v>0</v>
          </cell>
        </row>
        <row r="29">
          <cell r="A29" t="str">
            <v>Sawtry</v>
          </cell>
          <cell r="C29">
            <v>92</v>
          </cell>
          <cell r="D29">
            <v>269</v>
          </cell>
          <cell r="E29">
            <v>5</v>
          </cell>
          <cell r="F29">
            <v>366</v>
          </cell>
          <cell r="G29">
            <v>22</v>
          </cell>
          <cell r="H29">
            <v>41</v>
          </cell>
          <cell r="I29">
            <v>0</v>
          </cell>
          <cell r="J29">
            <v>0</v>
          </cell>
          <cell r="K29">
            <v>0</v>
          </cell>
          <cell r="L29">
            <v>0</v>
          </cell>
          <cell r="M29">
            <v>0</v>
          </cell>
          <cell r="N29">
            <v>0</v>
          </cell>
          <cell r="O29">
            <v>63</v>
          </cell>
          <cell r="P29">
            <v>17</v>
          </cell>
          <cell r="Q29">
            <v>18</v>
          </cell>
          <cell r="R29">
            <v>0</v>
          </cell>
          <cell r="S29">
            <v>0</v>
          </cell>
          <cell r="T29">
            <v>35</v>
          </cell>
          <cell r="U29">
            <v>464</v>
          </cell>
          <cell r="V29">
            <v>342</v>
          </cell>
          <cell r="W29">
            <v>0</v>
          </cell>
          <cell r="X29">
            <v>62</v>
          </cell>
          <cell r="Y29">
            <v>0</v>
          </cell>
          <cell r="Z29">
            <v>404</v>
          </cell>
          <cell r="AA29">
            <v>8</v>
          </cell>
          <cell r="AB29">
            <v>1</v>
          </cell>
          <cell r="AC29">
            <v>12</v>
          </cell>
          <cell r="AD29">
            <v>21</v>
          </cell>
          <cell r="AE29">
            <v>425</v>
          </cell>
          <cell r="AF29">
            <v>889</v>
          </cell>
          <cell r="AG29">
            <v>0</v>
          </cell>
          <cell r="AH29">
            <v>0</v>
          </cell>
          <cell r="AI29">
            <v>0</v>
          </cell>
          <cell r="AJ29">
            <v>1</v>
          </cell>
          <cell r="AK29">
            <v>0</v>
          </cell>
          <cell r="AL29">
            <v>0</v>
          </cell>
          <cell r="AM29">
            <v>1</v>
          </cell>
          <cell r="AN29">
            <v>0</v>
          </cell>
          <cell r="AO29">
            <v>12</v>
          </cell>
          <cell r="AP29">
            <v>12</v>
          </cell>
          <cell r="AQ29">
            <v>0</v>
          </cell>
          <cell r="AR29">
            <v>0</v>
          </cell>
          <cell r="AS29">
            <v>0</v>
          </cell>
          <cell r="AT29">
            <v>0</v>
          </cell>
          <cell r="AU29">
            <v>0</v>
          </cell>
          <cell r="AV29">
            <v>0</v>
          </cell>
          <cell r="AW29">
            <v>0</v>
          </cell>
          <cell r="AX29">
            <v>0</v>
          </cell>
          <cell r="AY29">
            <v>0</v>
          </cell>
          <cell r="AZ29">
            <v>0</v>
          </cell>
          <cell r="BA29">
            <v>0</v>
          </cell>
          <cell r="BB29">
            <v>0</v>
          </cell>
          <cell r="BC29">
            <v>0</v>
          </cell>
          <cell r="BD29">
            <v>0</v>
          </cell>
          <cell r="BE29">
            <v>0</v>
          </cell>
          <cell r="BF29">
            <v>0</v>
          </cell>
          <cell r="BG29">
            <v>0</v>
          </cell>
          <cell r="BH29">
            <v>0</v>
          </cell>
          <cell r="BI29">
            <v>0</v>
          </cell>
          <cell r="BJ29">
            <v>0</v>
          </cell>
          <cell r="BK29">
            <v>0</v>
          </cell>
          <cell r="BL29">
            <v>0</v>
          </cell>
          <cell r="BM29">
            <v>0</v>
          </cell>
          <cell r="BN29">
            <v>0</v>
          </cell>
          <cell r="BO29">
            <v>0</v>
          </cell>
          <cell r="BP29">
            <v>0</v>
          </cell>
        </row>
        <row r="30">
          <cell r="A30" t="str">
            <v>Soham</v>
          </cell>
          <cell r="C30">
            <v>111</v>
          </cell>
          <cell r="D30">
            <v>419</v>
          </cell>
          <cell r="E30">
            <v>37</v>
          </cell>
          <cell r="F30">
            <v>567</v>
          </cell>
          <cell r="G30">
            <v>65</v>
          </cell>
          <cell r="H30">
            <v>123</v>
          </cell>
          <cell r="I30">
            <v>0</v>
          </cell>
          <cell r="J30">
            <v>0</v>
          </cell>
          <cell r="K30">
            <v>0</v>
          </cell>
          <cell r="L30">
            <v>0</v>
          </cell>
          <cell r="M30">
            <v>0</v>
          </cell>
          <cell r="N30">
            <v>0</v>
          </cell>
          <cell r="O30">
            <v>188</v>
          </cell>
          <cell r="P30">
            <v>20</v>
          </cell>
          <cell r="Q30">
            <v>28</v>
          </cell>
          <cell r="R30">
            <v>1</v>
          </cell>
          <cell r="S30">
            <v>2</v>
          </cell>
          <cell r="T30">
            <v>51</v>
          </cell>
          <cell r="U30">
            <v>806</v>
          </cell>
          <cell r="V30">
            <v>956</v>
          </cell>
          <cell r="W30">
            <v>0</v>
          </cell>
          <cell r="X30">
            <v>113</v>
          </cell>
          <cell r="Y30">
            <v>11</v>
          </cell>
          <cell r="Z30">
            <v>1080</v>
          </cell>
          <cell r="AA30">
            <v>3</v>
          </cell>
          <cell r="AB30">
            <v>2</v>
          </cell>
          <cell r="AC30">
            <v>13</v>
          </cell>
          <cell r="AD30">
            <v>18</v>
          </cell>
          <cell r="AE30">
            <v>1098</v>
          </cell>
          <cell r="AF30">
            <v>1904</v>
          </cell>
          <cell r="AG30">
            <v>0</v>
          </cell>
          <cell r="AH30">
            <v>8</v>
          </cell>
          <cell r="AI30">
            <v>1</v>
          </cell>
          <cell r="AJ30">
            <v>20</v>
          </cell>
          <cell r="AK30">
            <v>0</v>
          </cell>
          <cell r="AL30">
            <v>0</v>
          </cell>
          <cell r="AM30">
            <v>29</v>
          </cell>
          <cell r="AN30">
            <v>0</v>
          </cell>
          <cell r="AO30">
            <v>5</v>
          </cell>
          <cell r="AP30">
            <v>5</v>
          </cell>
          <cell r="AQ30">
            <v>0</v>
          </cell>
          <cell r="AR30">
            <v>0</v>
          </cell>
          <cell r="AS30">
            <v>0</v>
          </cell>
          <cell r="AT30">
            <v>0</v>
          </cell>
          <cell r="AU30">
            <v>0</v>
          </cell>
          <cell r="AV30">
            <v>0</v>
          </cell>
          <cell r="AW30">
            <v>0</v>
          </cell>
          <cell r="AX30">
            <v>0</v>
          </cell>
          <cell r="AY30">
            <v>3</v>
          </cell>
          <cell r="AZ30">
            <v>1</v>
          </cell>
          <cell r="BA30">
            <v>2</v>
          </cell>
          <cell r="BB30">
            <v>0</v>
          </cell>
          <cell r="BC30">
            <v>0</v>
          </cell>
          <cell r="BD30">
            <v>6</v>
          </cell>
          <cell r="BE30">
            <v>0</v>
          </cell>
          <cell r="BF30">
            <v>0</v>
          </cell>
          <cell r="BG30">
            <v>0</v>
          </cell>
          <cell r="BH30">
            <v>0</v>
          </cell>
          <cell r="BI30">
            <v>0</v>
          </cell>
          <cell r="BJ30">
            <v>0</v>
          </cell>
          <cell r="BK30">
            <v>6</v>
          </cell>
          <cell r="BL30">
            <v>0</v>
          </cell>
          <cell r="BM30">
            <v>0</v>
          </cell>
          <cell r="BN30">
            <v>0</v>
          </cell>
          <cell r="BO30">
            <v>0</v>
          </cell>
          <cell r="BP30">
            <v>0</v>
          </cell>
        </row>
        <row r="31">
          <cell r="A31" t="str">
            <v>St Ives</v>
          </cell>
          <cell r="C31">
            <v>1428</v>
          </cell>
          <cell r="D31">
            <v>3453</v>
          </cell>
          <cell r="E31">
            <v>19</v>
          </cell>
          <cell r="F31">
            <v>4900</v>
          </cell>
          <cell r="G31">
            <v>493</v>
          </cell>
          <cell r="H31">
            <v>958</v>
          </cell>
          <cell r="I31">
            <v>2</v>
          </cell>
          <cell r="J31">
            <v>0</v>
          </cell>
          <cell r="K31">
            <v>62</v>
          </cell>
          <cell r="L31">
            <v>3</v>
          </cell>
          <cell r="M31">
            <v>0</v>
          </cell>
          <cell r="N31">
            <v>0</v>
          </cell>
          <cell r="O31">
            <v>1518</v>
          </cell>
          <cell r="P31">
            <v>167</v>
          </cell>
          <cell r="Q31">
            <v>136</v>
          </cell>
          <cell r="R31">
            <v>12</v>
          </cell>
          <cell r="S31">
            <v>3</v>
          </cell>
          <cell r="T31">
            <v>318</v>
          </cell>
          <cell r="U31">
            <v>6736</v>
          </cell>
          <cell r="V31">
            <v>3823</v>
          </cell>
          <cell r="W31">
            <v>2</v>
          </cell>
          <cell r="X31">
            <v>534</v>
          </cell>
          <cell r="Y31">
            <v>29</v>
          </cell>
          <cell r="Z31">
            <v>4388</v>
          </cell>
          <cell r="AA31">
            <v>60</v>
          </cell>
          <cell r="AB31">
            <v>28</v>
          </cell>
          <cell r="AC31">
            <v>176</v>
          </cell>
          <cell r="AD31">
            <v>264</v>
          </cell>
          <cell r="AE31">
            <v>4652</v>
          </cell>
          <cell r="AF31">
            <v>11388</v>
          </cell>
          <cell r="AG31">
            <v>3</v>
          </cell>
          <cell r="AH31">
            <v>23</v>
          </cell>
          <cell r="AI31">
            <v>9</v>
          </cell>
          <cell r="AJ31">
            <v>145</v>
          </cell>
          <cell r="AK31">
            <v>0</v>
          </cell>
          <cell r="AL31">
            <v>0</v>
          </cell>
          <cell r="AM31">
            <v>180</v>
          </cell>
          <cell r="AN31">
            <v>0</v>
          </cell>
          <cell r="AO31">
            <v>59</v>
          </cell>
          <cell r="AP31">
            <v>59</v>
          </cell>
          <cell r="AQ31">
            <v>0</v>
          </cell>
          <cell r="AR31">
            <v>0</v>
          </cell>
          <cell r="AS31">
            <v>0</v>
          </cell>
          <cell r="AT31">
            <v>0</v>
          </cell>
          <cell r="AU31">
            <v>0</v>
          </cell>
          <cell r="AV31">
            <v>0</v>
          </cell>
          <cell r="AW31">
            <v>0</v>
          </cell>
          <cell r="AX31">
            <v>0</v>
          </cell>
          <cell r="AY31">
            <v>17</v>
          </cell>
          <cell r="AZ31">
            <v>14</v>
          </cell>
          <cell r="BA31">
            <v>26</v>
          </cell>
          <cell r="BB31">
            <v>20</v>
          </cell>
          <cell r="BC31">
            <v>2</v>
          </cell>
          <cell r="BD31">
            <v>79</v>
          </cell>
          <cell r="BE31">
            <v>0</v>
          </cell>
          <cell r="BF31">
            <v>0</v>
          </cell>
          <cell r="BG31">
            <v>0</v>
          </cell>
          <cell r="BH31">
            <v>0</v>
          </cell>
          <cell r="BI31">
            <v>0</v>
          </cell>
          <cell r="BJ31">
            <v>0</v>
          </cell>
          <cell r="BK31">
            <v>79</v>
          </cell>
          <cell r="BL31">
            <v>12</v>
          </cell>
          <cell r="BM31">
            <v>0</v>
          </cell>
          <cell r="BN31">
            <v>0</v>
          </cell>
          <cell r="BO31">
            <v>0</v>
          </cell>
          <cell r="BP31">
            <v>1</v>
          </cell>
        </row>
        <row r="32">
          <cell r="A32" t="str">
            <v>St Neots</v>
          </cell>
          <cell r="C32">
            <v>922</v>
          </cell>
          <cell r="D32">
            <v>2856</v>
          </cell>
          <cell r="E32">
            <v>25</v>
          </cell>
          <cell r="F32">
            <v>3803</v>
          </cell>
          <cell r="G32">
            <v>328</v>
          </cell>
          <cell r="H32">
            <v>629</v>
          </cell>
          <cell r="I32">
            <v>0</v>
          </cell>
          <cell r="J32">
            <v>0</v>
          </cell>
          <cell r="K32">
            <v>43</v>
          </cell>
          <cell r="L32">
            <v>4</v>
          </cell>
          <cell r="M32">
            <v>1</v>
          </cell>
          <cell r="N32">
            <v>0</v>
          </cell>
          <cell r="O32">
            <v>1005</v>
          </cell>
          <cell r="P32">
            <v>123</v>
          </cell>
          <cell r="Q32">
            <v>173</v>
          </cell>
          <cell r="R32">
            <v>15</v>
          </cell>
          <cell r="S32">
            <v>20</v>
          </cell>
          <cell r="T32">
            <v>331</v>
          </cell>
          <cell r="U32">
            <v>5139</v>
          </cell>
          <cell r="V32">
            <v>5071</v>
          </cell>
          <cell r="W32">
            <v>4</v>
          </cell>
          <cell r="X32">
            <v>668</v>
          </cell>
          <cell r="Y32">
            <v>35</v>
          </cell>
          <cell r="Z32">
            <v>5778</v>
          </cell>
          <cell r="AA32">
            <v>71</v>
          </cell>
          <cell r="AB32">
            <v>17</v>
          </cell>
          <cell r="AC32">
            <v>102</v>
          </cell>
          <cell r="AD32">
            <v>190</v>
          </cell>
          <cell r="AE32">
            <v>5968</v>
          </cell>
          <cell r="AF32">
            <v>11107</v>
          </cell>
          <cell r="AG32">
            <v>0</v>
          </cell>
          <cell r="AH32">
            <v>17</v>
          </cell>
          <cell r="AI32">
            <v>7</v>
          </cell>
          <cell r="AJ32">
            <v>109</v>
          </cell>
          <cell r="AK32">
            <v>0</v>
          </cell>
          <cell r="AL32">
            <v>0</v>
          </cell>
          <cell r="AM32">
            <v>133</v>
          </cell>
          <cell r="AN32">
            <v>0</v>
          </cell>
          <cell r="AO32">
            <v>81</v>
          </cell>
          <cell r="AP32">
            <v>81</v>
          </cell>
          <cell r="AQ32">
            <v>0</v>
          </cell>
          <cell r="AR32">
            <v>0</v>
          </cell>
          <cell r="AS32">
            <v>0</v>
          </cell>
          <cell r="AT32">
            <v>0</v>
          </cell>
          <cell r="AU32">
            <v>0</v>
          </cell>
          <cell r="AV32">
            <v>0</v>
          </cell>
          <cell r="AW32">
            <v>1</v>
          </cell>
          <cell r="AX32">
            <v>0</v>
          </cell>
          <cell r="AY32">
            <v>16</v>
          </cell>
          <cell r="AZ32">
            <v>10</v>
          </cell>
          <cell r="BA32">
            <v>25</v>
          </cell>
          <cell r="BB32">
            <v>13</v>
          </cell>
          <cell r="BC32">
            <v>0</v>
          </cell>
          <cell r="BD32">
            <v>65</v>
          </cell>
          <cell r="BE32">
            <v>0</v>
          </cell>
          <cell r="BF32">
            <v>0</v>
          </cell>
          <cell r="BG32">
            <v>0</v>
          </cell>
          <cell r="BH32">
            <v>0</v>
          </cell>
          <cell r="BI32">
            <v>0</v>
          </cell>
          <cell r="BJ32">
            <v>0</v>
          </cell>
          <cell r="BK32">
            <v>65</v>
          </cell>
          <cell r="BL32">
            <v>0</v>
          </cell>
          <cell r="BM32">
            <v>0</v>
          </cell>
          <cell r="BN32">
            <v>0</v>
          </cell>
          <cell r="BO32">
            <v>0</v>
          </cell>
          <cell r="BP32">
            <v>3</v>
          </cell>
        </row>
        <row r="33">
          <cell r="A33" t="str">
            <v>Warboys</v>
          </cell>
          <cell r="C33">
            <v>71</v>
          </cell>
          <cell r="D33">
            <v>352</v>
          </cell>
          <cell r="E33">
            <v>65</v>
          </cell>
          <cell r="F33">
            <v>488</v>
          </cell>
          <cell r="G33">
            <v>28</v>
          </cell>
          <cell r="H33">
            <v>57</v>
          </cell>
          <cell r="I33">
            <v>0</v>
          </cell>
          <cell r="J33">
            <v>0</v>
          </cell>
          <cell r="K33">
            <v>0</v>
          </cell>
          <cell r="L33">
            <v>0</v>
          </cell>
          <cell r="M33">
            <v>0</v>
          </cell>
          <cell r="N33">
            <v>0</v>
          </cell>
          <cell r="O33">
            <v>85</v>
          </cell>
          <cell r="P33">
            <v>20</v>
          </cell>
          <cell r="Q33">
            <v>22</v>
          </cell>
          <cell r="R33">
            <v>0</v>
          </cell>
          <cell r="S33">
            <v>0</v>
          </cell>
          <cell r="T33">
            <v>42</v>
          </cell>
          <cell r="U33">
            <v>615</v>
          </cell>
          <cell r="V33">
            <v>342</v>
          </cell>
          <cell r="W33">
            <v>1</v>
          </cell>
          <cell r="X33">
            <v>70</v>
          </cell>
          <cell r="Y33">
            <v>2</v>
          </cell>
          <cell r="Z33">
            <v>415</v>
          </cell>
          <cell r="AA33">
            <v>3</v>
          </cell>
          <cell r="AB33">
            <v>0</v>
          </cell>
          <cell r="AC33">
            <v>9</v>
          </cell>
          <cell r="AD33">
            <v>12</v>
          </cell>
          <cell r="AE33">
            <v>427</v>
          </cell>
          <cell r="AF33">
            <v>1042</v>
          </cell>
          <cell r="AG33">
            <v>0</v>
          </cell>
          <cell r="AH33">
            <v>28</v>
          </cell>
          <cell r="AI33">
            <v>7</v>
          </cell>
          <cell r="AJ33">
            <v>20</v>
          </cell>
          <cell r="AK33">
            <v>0</v>
          </cell>
          <cell r="AL33">
            <v>0</v>
          </cell>
          <cell r="AM33">
            <v>55</v>
          </cell>
          <cell r="AN33">
            <v>0</v>
          </cell>
          <cell r="AO33">
            <v>1</v>
          </cell>
          <cell r="AP33">
            <v>1</v>
          </cell>
          <cell r="AQ33">
            <v>0</v>
          </cell>
          <cell r="AR33">
            <v>0</v>
          </cell>
          <cell r="AS33">
            <v>0</v>
          </cell>
          <cell r="AT33">
            <v>0</v>
          </cell>
          <cell r="AU33">
            <v>0</v>
          </cell>
          <cell r="AV33">
            <v>0</v>
          </cell>
          <cell r="AW33">
            <v>0</v>
          </cell>
          <cell r="AX33">
            <v>0</v>
          </cell>
          <cell r="AY33">
            <v>0</v>
          </cell>
          <cell r="AZ33">
            <v>1</v>
          </cell>
          <cell r="BA33">
            <v>0</v>
          </cell>
          <cell r="BB33">
            <v>0</v>
          </cell>
          <cell r="BC33">
            <v>0</v>
          </cell>
          <cell r="BD33">
            <v>1</v>
          </cell>
          <cell r="BE33">
            <v>0</v>
          </cell>
          <cell r="BF33">
            <v>0</v>
          </cell>
          <cell r="BG33">
            <v>0</v>
          </cell>
          <cell r="BH33">
            <v>0</v>
          </cell>
          <cell r="BI33">
            <v>0</v>
          </cell>
          <cell r="BJ33">
            <v>0</v>
          </cell>
          <cell r="BK33">
            <v>1</v>
          </cell>
          <cell r="BL33">
            <v>0</v>
          </cell>
          <cell r="BM33">
            <v>0</v>
          </cell>
          <cell r="BN33">
            <v>0</v>
          </cell>
          <cell r="BO33">
            <v>0</v>
          </cell>
          <cell r="BP33">
            <v>0</v>
          </cell>
        </row>
        <row r="34">
          <cell r="A34" t="str">
            <v>Whittlesey</v>
          </cell>
          <cell r="C34">
            <v>288</v>
          </cell>
          <cell r="D34">
            <v>829</v>
          </cell>
          <cell r="E34">
            <v>39</v>
          </cell>
          <cell r="F34">
            <v>1156</v>
          </cell>
          <cell r="G34">
            <v>55</v>
          </cell>
          <cell r="H34">
            <v>135</v>
          </cell>
          <cell r="I34">
            <v>0</v>
          </cell>
          <cell r="J34">
            <v>0</v>
          </cell>
          <cell r="K34">
            <v>1</v>
          </cell>
          <cell r="L34">
            <v>0</v>
          </cell>
          <cell r="M34">
            <v>0</v>
          </cell>
          <cell r="N34">
            <v>0</v>
          </cell>
          <cell r="O34">
            <v>191</v>
          </cell>
          <cell r="P34">
            <v>43</v>
          </cell>
          <cell r="Q34">
            <v>48</v>
          </cell>
          <cell r="R34">
            <v>2</v>
          </cell>
          <cell r="S34">
            <v>2</v>
          </cell>
          <cell r="T34">
            <v>95</v>
          </cell>
          <cell r="U34">
            <v>1442</v>
          </cell>
          <cell r="V34">
            <v>790</v>
          </cell>
          <cell r="W34">
            <v>1</v>
          </cell>
          <cell r="X34">
            <v>68</v>
          </cell>
          <cell r="Y34">
            <v>1</v>
          </cell>
          <cell r="Z34">
            <v>860</v>
          </cell>
          <cell r="AA34">
            <v>22</v>
          </cell>
          <cell r="AB34">
            <v>2</v>
          </cell>
          <cell r="AC34">
            <v>31</v>
          </cell>
          <cell r="AD34">
            <v>55</v>
          </cell>
          <cell r="AE34">
            <v>915</v>
          </cell>
          <cell r="AF34">
            <v>2357</v>
          </cell>
          <cell r="AG34">
            <v>0</v>
          </cell>
          <cell r="AH34">
            <v>0</v>
          </cell>
          <cell r="AI34">
            <v>0</v>
          </cell>
          <cell r="AJ34">
            <v>33</v>
          </cell>
          <cell r="AK34">
            <v>0</v>
          </cell>
          <cell r="AL34">
            <v>0</v>
          </cell>
          <cell r="AM34">
            <v>33</v>
          </cell>
          <cell r="AN34">
            <v>0</v>
          </cell>
          <cell r="AO34">
            <v>13</v>
          </cell>
          <cell r="AP34">
            <v>13</v>
          </cell>
          <cell r="AQ34">
            <v>0</v>
          </cell>
          <cell r="AR34">
            <v>0</v>
          </cell>
          <cell r="AS34">
            <v>0</v>
          </cell>
          <cell r="AT34">
            <v>0</v>
          </cell>
          <cell r="AU34">
            <v>0</v>
          </cell>
          <cell r="AV34">
            <v>0</v>
          </cell>
          <cell r="AW34">
            <v>0</v>
          </cell>
          <cell r="AX34">
            <v>0</v>
          </cell>
          <cell r="AY34">
            <v>2</v>
          </cell>
          <cell r="AZ34">
            <v>1</v>
          </cell>
          <cell r="BA34">
            <v>6</v>
          </cell>
          <cell r="BB34">
            <v>0</v>
          </cell>
          <cell r="BC34">
            <v>0</v>
          </cell>
          <cell r="BD34">
            <v>9</v>
          </cell>
          <cell r="BE34">
            <v>0</v>
          </cell>
          <cell r="BF34">
            <v>0</v>
          </cell>
          <cell r="BG34">
            <v>0</v>
          </cell>
          <cell r="BH34">
            <v>0</v>
          </cell>
          <cell r="BI34">
            <v>0</v>
          </cell>
          <cell r="BJ34">
            <v>0</v>
          </cell>
          <cell r="BK34">
            <v>9</v>
          </cell>
          <cell r="BL34">
            <v>0</v>
          </cell>
          <cell r="BM34">
            <v>0</v>
          </cell>
          <cell r="BN34">
            <v>0</v>
          </cell>
          <cell r="BO34">
            <v>0</v>
          </cell>
          <cell r="BP34">
            <v>0</v>
          </cell>
        </row>
        <row r="35">
          <cell r="A35" t="str">
            <v>Willingham</v>
          </cell>
          <cell r="C35">
            <v>146</v>
          </cell>
          <cell r="D35">
            <v>334</v>
          </cell>
          <cell r="E35">
            <v>6</v>
          </cell>
          <cell r="F35">
            <v>486</v>
          </cell>
          <cell r="G35">
            <v>39</v>
          </cell>
          <cell r="H35">
            <v>80</v>
          </cell>
          <cell r="I35">
            <v>0</v>
          </cell>
          <cell r="J35">
            <v>0</v>
          </cell>
          <cell r="K35">
            <v>0</v>
          </cell>
          <cell r="L35">
            <v>0</v>
          </cell>
          <cell r="M35">
            <v>0</v>
          </cell>
          <cell r="N35">
            <v>0</v>
          </cell>
          <cell r="O35">
            <v>119</v>
          </cell>
          <cell r="P35">
            <v>7</v>
          </cell>
          <cell r="Q35">
            <v>1</v>
          </cell>
          <cell r="R35">
            <v>3</v>
          </cell>
          <cell r="S35">
            <v>0</v>
          </cell>
          <cell r="T35">
            <v>11</v>
          </cell>
          <cell r="U35">
            <v>616</v>
          </cell>
          <cell r="V35">
            <v>722</v>
          </cell>
          <cell r="W35">
            <v>1</v>
          </cell>
          <cell r="X35">
            <v>84</v>
          </cell>
          <cell r="Y35">
            <v>2</v>
          </cell>
          <cell r="Z35">
            <v>809</v>
          </cell>
          <cell r="AA35">
            <v>15</v>
          </cell>
          <cell r="AB35">
            <v>9</v>
          </cell>
          <cell r="AC35">
            <v>24</v>
          </cell>
          <cell r="AD35">
            <v>48</v>
          </cell>
          <cell r="AE35">
            <v>857</v>
          </cell>
          <cell r="AF35">
            <v>1473</v>
          </cell>
          <cell r="AG35">
            <v>0</v>
          </cell>
          <cell r="AH35">
            <v>0</v>
          </cell>
          <cell r="AI35">
            <v>1</v>
          </cell>
          <cell r="AJ35">
            <v>1</v>
          </cell>
          <cell r="AK35">
            <v>0</v>
          </cell>
          <cell r="AL35">
            <v>0</v>
          </cell>
          <cell r="AM35">
            <v>2</v>
          </cell>
          <cell r="AN35">
            <v>0</v>
          </cell>
          <cell r="AO35">
            <v>6</v>
          </cell>
          <cell r="AP35">
            <v>6</v>
          </cell>
          <cell r="AQ35">
            <v>0</v>
          </cell>
          <cell r="AR35">
            <v>0</v>
          </cell>
          <cell r="AS35">
            <v>0</v>
          </cell>
          <cell r="AT35">
            <v>0</v>
          </cell>
          <cell r="AU35">
            <v>0</v>
          </cell>
          <cell r="AV35">
            <v>0</v>
          </cell>
          <cell r="AW35">
            <v>0</v>
          </cell>
          <cell r="AX35">
            <v>0</v>
          </cell>
          <cell r="AY35">
            <v>0</v>
          </cell>
          <cell r="AZ35">
            <v>0</v>
          </cell>
          <cell r="BA35">
            <v>0</v>
          </cell>
          <cell r="BB35">
            <v>0</v>
          </cell>
          <cell r="BC35">
            <v>0</v>
          </cell>
          <cell r="BD35">
            <v>0</v>
          </cell>
          <cell r="BE35">
            <v>0</v>
          </cell>
          <cell r="BF35">
            <v>0</v>
          </cell>
          <cell r="BG35">
            <v>0</v>
          </cell>
          <cell r="BH35">
            <v>0</v>
          </cell>
          <cell r="BI35">
            <v>0</v>
          </cell>
          <cell r="BJ35">
            <v>0</v>
          </cell>
          <cell r="BK35">
            <v>0</v>
          </cell>
          <cell r="BL35">
            <v>0</v>
          </cell>
          <cell r="BM35">
            <v>0</v>
          </cell>
          <cell r="BN35">
            <v>0</v>
          </cell>
          <cell r="BO35">
            <v>0</v>
          </cell>
          <cell r="BP35">
            <v>1</v>
          </cell>
        </row>
        <row r="36">
          <cell r="A36" t="str">
            <v>Wisbech</v>
          </cell>
          <cell r="C36">
            <v>706</v>
          </cell>
          <cell r="D36">
            <v>1790</v>
          </cell>
          <cell r="E36">
            <v>207</v>
          </cell>
          <cell r="F36">
            <v>2703</v>
          </cell>
          <cell r="G36">
            <v>221</v>
          </cell>
          <cell r="H36">
            <v>421</v>
          </cell>
          <cell r="I36">
            <v>2</v>
          </cell>
          <cell r="J36">
            <v>0</v>
          </cell>
          <cell r="K36">
            <v>38</v>
          </cell>
          <cell r="L36">
            <v>1</v>
          </cell>
          <cell r="M36">
            <v>0</v>
          </cell>
          <cell r="N36">
            <v>0</v>
          </cell>
          <cell r="O36">
            <v>683</v>
          </cell>
          <cell r="P36">
            <v>63</v>
          </cell>
          <cell r="Q36">
            <v>93</v>
          </cell>
          <cell r="R36">
            <v>5</v>
          </cell>
          <cell r="S36">
            <v>5</v>
          </cell>
          <cell r="T36">
            <v>166</v>
          </cell>
          <cell r="U36">
            <v>3552</v>
          </cell>
          <cell r="V36">
            <v>1399</v>
          </cell>
          <cell r="W36">
            <v>5</v>
          </cell>
          <cell r="X36">
            <v>366</v>
          </cell>
          <cell r="Y36">
            <v>10</v>
          </cell>
          <cell r="Z36">
            <v>1780</v>
          </cell>
          <cell r="AA36">
            <v>16</v>
          </cell>
          <cell r="AB36">
            <v>10</v>
          </cell>
          <cell r="AC36">
            <v>42</v>
          </cell>
          <cell r="AD36">
            <v>68</v>
          </cell>
          <cell r="AE36">
            <v>1848</v>
          </cell>
          <cell r="AF36">
            <v>5400</v>
          </cell>
          <cell r="AG36">
            <v>0</v>
          </cell>
          <cell r="AH36">
            <v>4</v>
          </cell>
          <cell r="AI36">
            <v>5</v>
          </cell>
          <cell r="AJ36">
            <v>100</v>
          </cell>
          <cell r="AK36">
            <v>0</v>
          </cell>
          <cell r="AL36">
            <v>0</v>
          </cell>
          <cell r="AM36">
            <v>109</v>
          </cell>
          <cell r="AN36">
            <v>0</v>
          </cell>
          <cell r="AO36">
            <v>14</v>
          </cell>
          <cell r="AP36">
            <v>14</v>
          </cell>
          <cell r="AQ36">
            <v>0</v>
          </cell>
          <cell r="AR36">
            <v>0</v>
          </cell>
          <cell r="AS36">
            <v>0</v>
          </cell>
          <cell r="AT36">
            <v>0</v>
          </cell>
          <cell r="AU36">
            <v>0</v>
          </cell>
          <cell r="AV36">
            <v>0</v>
          </cell>
          <cell r="AW36">
            <v>6</v>
          </cell>
          <cell r="AX36">
            <v>0</v>
          </cell>
          <cell r="AY36">
            <v>3</v>
          </cell>
          <cell r="AZ36">
            <v>6</v>
          </cell>
          <cell r="BA36">
            <v>19</v>
          </cell>
          <cell r="BB36">
            <v>10</v>
          </cell>
          <cell r="BC36">
            <v>1</v>
          </cell>
          <cell r="BD36">
            <v>45</v>
          </cell>
          <cell r="BE36">
            <v>0</v>
          </cell>
          <cell r="BF36">
            <v>0</v>
          </cell>
          <cell r="BG36">
            <v>0</v>
          </cell>
          <cell r="BH36">
            <v>0</v>
          </cell>
          <cell r="BI36">
            <v>0</v>
          </cell>
          <cell r="BJ36">
            <v>0</v>
          </cell>
          <cell r="BK36">
            <v>45</v>
          </cell>
          <cell r="BL36">
            <v>0</v>
          </cell>
          <cell r="BM36">
            <v>0</v>
          </cell>
          <cell r="BN36">
            <v>0</v>
          </cell>
          <cell r="BO36">
            <v>0</v>
          </cell>
          <cell r="BP36">
            <v>1</v>
          </cell>
        </row>
        <row r="37">
          <cell r="A37" t="str">
            <v>Yaxley</v>
          </cell>
          <cell r="C37">
            <v>221</v>
          </cell>
          <cell r="D37">
            <v>655</v>
          </cell>
          <cell r="E37">
            <v>13</v>
          </cell>
          <cell r="F37">
            <v>889</v>
          </cell>
          <cell r="G37">
            <v>47</v>
          </cell>
          <cell r="H37">
            <v>117</v>
          </cell>
          <cell r="I37">
            <v>0</v>
          </cell>
          <cell r="J37">
            <v>0</v>
          </cell>
          <cell r="K37">
            <v>0</v>
          </cell>
          <cell r="L37">
            <v>0</v>
          </cell>
          <cell r="M37">
            <v>0</v>
          </cell>
          <cell r="N37">
            <v>0</v>
          </cell>
          <cell r="O37">
            <v>164</v>
          </cell>
          <cell r="P37">
            <v>75</v>
          </cell>
          <cell r="Q37">
            <v>72</v>
          </cell>
          <cell r="R37">
            <v>9</v>
          </cell>
          <cell r="S37">
            <v>4</v>
          </cell>
          <cell r="T37">
            <v>160</v>
          </cell>
          <cell r="U37">
            <v>1213</v>
          </cell>
          <cell r="V37">
            <v>1121</v>
          </cell>
          <cell r="W37">
            <v>1</v>
          </cell>
          <cell r="X37">
            <v>110</v>
          </cell>
          <cell r="Y37">
            <v>4</v>
          </cell>
          <cell r="Z37">
            <v>1236</v>
          </cell>
          <cell r="AA37">
            <v>15</v>
          </cell>
          <cell r="AB37">
            <v>3</v>
          </cell>
          <cell r="AC37">
            <v>38</v>
          </cell>
          <cell r="AD37">
            <v>56</v>
          </cell>
          <cell r="AE37">
            <v>1292</v>
          </cell>
          <cell r="AF37">
            <v>2505</v>
          </cell>
          <cell r="AG37">
            <v>0</v>
          </cell>
          <cell r="AH37">
            <v>0</v>
          </cell>
          <cell r="AI37">
            <v>3</v>
          </cell>
          <cell r="AJ37">
            <v>29</v>
          </cell>
          <cell r="AK37">
            <v>0</v>
          </cell>
          <cell r="AL37">
            <v>0</v>
          </cell>
          <cell r="AM37">
            <v>32</v>
          </cell>
          <cell r="AN37">
            <v>0</v>
          </cell>
          <cell r="AO37">
            <v>7</v>
          </cell>
          <cell r="AP37">
            <v>7</v>
          </cell>
          <cell r="AQ37">
            <v>0</v>
          </cell>
          <cell r="AR37">
            <v>0</v>
          </cell>
          <cell r="AS37">
            <v>0</v>
          </cell>
          <cell r="AT37">
            <v>0</v>
          </cell>
          <cell r="AU37">
            <v>0</v>
          </cell>
          <cell r="AV37">
            <v>0</v>
          </cell>
          <cell r="AW37">
            <v>0</v>
          </cell>
          <cell r="AX37">
            <v>0</v>
          </cell>
          <cell r="AY37">
            <v>0</v>
          </cell>
          <cell r="AZ37">
            <v>3</v>
          </cell>
          <cell r="BA37">
            <v>2</v>
          </cell>
          <cell r="BB37">
            <v>2</v>
          </cell>
          <cell r="BC37">
            <v>1</v>
          </cell>
          <cell r="BD37">
            <v>8</v>
          </cell>
          <cell r="BE37">
            <v>0</v>
          </cell>
          <cell r="BF37">
            <v>0</v>
          </cell>
          <cell r="BG37">
            <v>0</v>
          </cell>
          <cell r="BH37">
            <v>0</v>
          </cell>
          <cell r="BI37">
            <v>0</v>
          </cell>
          <cell r="BJ37">
            <v>0</v>
          </cell>
          <cell r="BK37">
            <v>8</v>
          </cell>
          <cell r="BL37">
            <v>0</v>
          </cell>
          <cell r="BM37">
            <v>0</v>
          </cell>
          <cell r="BN37">
            <v>0</v>
          </cell>
          <cell r="BO37">
            <v>0</v>
          </cell>
          <cell r="BP37">
            <v>0</v>
          </cell>
        </row>
        <row r="38">
          <cell r="A38" t="str">
            <v>Grand Total</v>
          </cell>
          <cell r="C38">
            <v>12466</v>
          </cell>
          <cell r="D38">
            <v>33094</v>
          </cell>
          <cell r="E38">
            <v>851</v>
          </cell>
          <cell r="F38">
            <v>46411</v>
          </cell>
          <cell r="G38">
            <v>5826</v>
          </cell>
          <cell r="H38">
            <v>12980</v>
          </cell>
          <cell r="I38">
            <v>9</v>
          </cell>
          <cell r="J38">
            <v>27</v>
          </cell>
          <cell r="K38">
            <v>699</v>
          </cell>
          <cell r="L38">
            <v>141</v>
          </cell>
          <cell r="M38">
            <v>4</v>
          </cell>
          <cell r="N38">
            <v>0</v>
          </cell>
          <cell r="O38">
            <v>19686</v>
          </cell>
          <cell r="P38">
            <v>2193</v>
          </cell>
          <cell r="Q38">
            <v>1870</v>
          </cell>
          <cell r="R38">
            <v>117</v>
          </cell>
          <cell r="S38">
            <v>103</v>
          </cell>
          <cell r="T38">
            <v>4283</v>
          </cell>
          <cell r="U38">
            <v>70380</v>
          </cell>
          <cell r="V38">
            <v>65383</v>
          </cell>
          <cell r="W38">
            <v>134</v>
          </cell>
          <cell r="X38">
            <v>9497</v>
          </cell>
          <cell r="Y38">
            <v>405</v>
          </cell>
          <cell r="Z38">
            <v>75419</v>
          </cell>
          <cell r="AA38">
            <v>996</v>
          </cell>
          <cell r="AB38">
            <v>376</v>
          </cell>
          <cell r="AC38">
            <v>2259</v>
          </cell>
          <cell r="AD38">
            <v>3631</v>
          </cell>
          <cell r="AE38">
            <v>79050</v>
          </cell>
          <cell r="AF38">
            <v>149430</v>
          </cell>
          <cell r="AG38">
            <v>7</v>
          </cell>
          <cell r="AH38">
            <v>214</v>
          </cell>
          <cell r="AI38">
            <v>86</v>
          </cell>
          <cell r="AJ38">
            <v>1421</v>
          </cell>
          <cell r="AK38">
            <v>0</v>
          </cell>
          <cell r="AL38">
            <v>0</v>
          </cell>
          <cell r="AM38">
            <v>1728</v>
          </cell>
          <cell r="AN38">
            <v>2</v>
          </cell>
          <cell r="AO38">
            <v>1037</v>
          </cell>
          <cell r="AP38">
            <v>1039</v>
          </cell>
          <cell r="AQ38">
            <v>1</v>
          </cell>
          <cell r="AR38">
            <v>0</v>
          </cell>
          <cell r="AS38">
            <v>13</v>
          </cell>
          <cell r="AT38">
            <v>5</v>
          </cell>
          <cell r="AU38">
            <v>1</v>
          </cell>
          <cell r="AV38">
            <v>20</v>
          </cell>
          <cell r="AW38">
            <v>9</v>
          </cell>
          <cell r="AX38">
            <v>11</v>
          </cell>
          <cell r="AY38">
            <v>328</v>
          </cell>
          <cell r="AZ38">
            <v>182</v>
          </cell>
          <cell r="BA38">
            <v>419</v>
          </cell>
          <cell r="BB38">
            <v>282</v>
          </cell>
          <cell r="BC38">
            <v>30</v>
          </cell>
          <cell r="BD38">
            <v>1261</v>
          </cell>
          <cell r="BE38">
            <v>0</v>
          </cell>
          <cell r="BF38">
            <v>0</v>
          </cell>
          <cell r="BG38">
            <v>0</v>
          </cell>
          <cell r="BH38">
            <v>0</v>
          </cell>
          <cell r="BI38">
            <v>0</v>
          </cell>
          <cell r="BJ38">
            <v>0</v>
          </cell>
          <cell r="BK38">
            <v>1281</v>
          </cell>
          <cell r="BL38">
            <v>73</v>
          </cell>
          <cell r="BM38">
            <v>2</v>
          </cell>
          <cell r="BN38">
            <v>0</v>
          </cell>
          <cell r="BO38">
            <v>0</v>
          </cell>
          <cell r="BP38">
            <v>31</v>
          </cell>
        </row>
        <row r="40">
          <cell r="A40" t="str">
            <v>Library Access Points/Community or Jointly Run Libraries</v>
          </cell>
          <cell r="C40" t="str">
            <v>Adult
Fiction
Hardback</v>
          </cell>
          <cell r="D40" t="str">
            <v>Adult
Fiction
Paperback</v>
          </cell>
          <cell r="E40" t="str">
            <v>Quick
Pick
Fiction</v>
          </cell>
          <cell r="F40" t="str">
            <v>Total
Adult
Fiction</v>
          </cell>
          <cell r="G40" t="str">
            <v>Adult
Non-Fiction
Hardback</v>
          </cell>
          <cell r="H40" t="str">
            <v>Adult
Non-Fiction
Paperback</v>
          </cell>
          <cell r="I40" t="str">
            <v>Quick
Pick
Non-Fiction</v>
          </cell>
          <cell r="J40" t="str">
            <v>Magazine
for Loan</v>
          </cell>
          <cell r="K40" t="str">
            <v>Map</v>
          </cell>
          <cell r="L40" t="str">
            <v>Music &amp;
Vocal
Scores</v>
          </cell>
          <cell r="M40" t="str">
            <v>Inter-
Library
Loan</v>
          </cell>
          <cell r="N40" t="str">
            <v>Reference</v>
          </cell>
          <cell r="O40" t="str">
            <v>Total
Adult
Non
Fiction</v>
          </cell>
          <cell r="P40" t="str">
            <v>Adult
Fiction
Large Print
Hardback</v>
          </cell>
          <cell r="Q40" t="str">
            <v>Adult 
Fiction
Large Print
Paperback</v>
          </cell>
          <cell r="R40" t="str">
            <v>Adult
Non-fiction
Large Print
Hardback</v>
          </cell>
          <cell r="S40" t="str">
            <v>Adult
Non-fiction
Large Print
Paperback</v>
          </cell>
          <cell r="T40" t="str">
            <v>Total
Adult
Large
Print</v>
          </cell>
          <cell r="U40" t="str">
            <v>Total
Adult
Book
Issues</v>
          </cell>
          <cell r="V40" t="str">
            <v>Junior
Fiction</v>
          </cell>
          <cell r="W40" t="str">
            <v>Junior
Large
Print</v>
          </cell>
          <cell r="X40" t="str">
            <v>Junior
Non
Fiction</v>
          </cell>
          <cell r="Y40" t="str">
            <v>Picture
Books</v>
          </cell>
          <cell r="Z40" t="str">
            <v>Total
Junior
Books</v>
          </cell>
          <cell r="AA40" t="str">
            <v>Young
Adult</v>
          </cell>
          <cell r="AB40" t="str">
            <v>Young
Adult
Plus</v>
          </cell>
          <cell r="AC40" t="str">
            <v>Teen-
ager</v>
          </cell>
          <cell r="AD40" t="str">
            <v>Total
Young
Adult
Books</v>
          </cell>
          <cell r="AE40" t="str">
            <v>Total
Children's
Book
Issues</v>
          </cell>
          <cell r="AF40" t="str">
            <v>Total
Book
Issues</v>
          </cell>
          <cell r="AG40" t="str">
            <v>Adult
Spoken
Word
Cassette</v>
          </cell>
          <cell r="AH40" t="str">
            <v>Adult
Spoken Word
Cassette Set</v>
          </cell>
          <cell r="AI40" t="str">
            <v>Adult
Spoken
Word
CD</v>
          </cell>
          <cell r="AJ40" t="str">
            <v>Adult
Spoken
Word
CD Set</v>
          </cell>
          <cell r="AK40" t="str">
            <v>Adult
Spoken
Word
Free</v>
          </cell>
          <cell r="AL40" t="str">
            <v>MP3
Spoken Word
CD</v>
          </cell>
          <cell r="AM40" t="str">
            <v>Total
Adult
Spoken
Word</v>
          </cell>
          <cell r="AN40" t="str">
            <v>Children's
Spoken
Word
Cassette
Set</v>
          </cell>
          <cell r="AO40" t="str">
            <v>Children's
Spoken
Word
CD Set</v>
          </cell>
          <cell r="AP40" t="str">
            <v>Total
Children's
Spoken
Word</v>
          </cell>
          <cell r="AQ40" t="str">
            <v>Blu-Ray
U</v>
          </cell>
          <cell r="AR40" t="str">
            <v>Blu-Ray
PG</v>
          </cell>
          <cell r="AS40" t="str">
            <v>Blu-Ray
12</v>
          </cell>
          <cell r="AT40" t="str">
            <v>Blu-Ray
15</v>
          </cell>
          <cell r="AU40" t="str">
            <v>Blu-Ray
18</v>
          </cell>
          <cell r="AV40" t="str">
            <v>Total
Blu-Ray</v>
          </cell>
          <cell r="AW40" t="str">
            <v>DVD
Free</v>
          </cell>
          <cell r="AX40" t="str">
            <v>DVD
Short</v>
          </cell>
          <cell r="AY40" t="str">
            <v>DVD
U</v>
          </cell>
          <cell r="AZ40" t="str">
            <v>DVD
PG</v>
          </cell>
          <cell r="BA40" t="str">
            <v>DVD
12</v>
          </cell>
          <cell r="BB40" t="str">
            <v>DVD
15</v>
          </cell>
          <cell r="BC40" t="str">
            <v>DVD
18</v>
          </cell>
          <cell r="BD40" t="str">
            <v>Total
DVD</v>
          </cell>
          <cell r="BE40" t="str">
            <v>DVD
Premier
U</v>
          </cell>
          <cell r="BF40" t="str">
            <v>DVD
Premier
PG</v>
          </cell>
          <cell r="BG40" t="str">
            <v>DVD
Premier
12</v>
          </cell>
          <cell r="BH40" t="str">
            <v>DVD
Premier
15</v>
          </cell>
          <cell r="BI40" t="str">
            <v>DVD
Premier
18</v>
          </cell>
          <cell r="BJ40" t="str">
            <v>Total
DVD
Premier</v>
          </cell>
          <cell r="BK40" t="str">
            <v>Total
Blu-Ray
and DVD
Issues</v>
          </cell>
          <cell r="BL40" t="str">
            <v>Music
CD</v>
          </cell>
          <cell r="BM40" t="str">
            <v>CD-ROM</v>
          </cell>
          <cell r="BN40" t="str">
            <v>Local
Studies
Videos</v>
          </cell>
          <cell r="BO40" t="str">
            <v>A/V
Equipment</v>
          </cell>
          <cell r="BP40" t="str">
            <v>Devices
and
Electronics</v>
          </cell>
        </row>
        <row r="41">
          <cell r="A41" t="str">
            <v>Bassingbourn</v>
          </cell>
          <cell r="C41">
            <v>15</v>
          </cell>
          <cell r="D41">
            <v>149</v>
          </cell>
          <cell r="E41">
            <v>4</v>
          </cell>
          <cell r="F41">
            <v>168</v>
          </cell>
          <cell r="G41">
            <v>8</v>
          </cell>
          <cell r="H41">
            <v>11</v>
          </cell>
          <cell r="I41">
            <v>0</v>
          </cell>
          <cell r="J41">
            <v>0</v>
          </cell>
          <cell r="K41">
            <v>0</v>
          </cell>
          <cell r="L41">
            <v>0</v>
          </cell>
          <cell r="M41">
            <v>0</v>
          </cell>
          <cell r="N41">
            <v>0</v>
          </cell>
          <cell r="O41">
            <v>19</v>
          </cell>
          <cell r="P41">
            <v>2</v>
          </cell>
          <cell r="Q41">
            <v>10</v>
          </cell>
          <cell r="R41">
            <v>0</v>
          </cell>
          <cell r="S41">
            <v>0</v>
          </cell>
          <cell r="T41">
            <v>12</v>
          </cell>
          <cell r="U41">
            <v>199</v>
          </cell>
          <cell r="V41">
            <v>121</v>
          </cell>
          <cell r="W41">
            <v>1</v>
          </cell>
          <cell r="X41">
            <v>14</v>
          </cell>
          <cell r="Y41">
            <v>1</v>
          </cell>
          <cell r="Z41">
            <v>137</v>
          </cell>
          <cell r="AA41">
            <v>4</v>
          </cell>
          <cell r="AB41">
            <v>1</v>
          </cell>
          <cell r="AC41">
            <v>1</v>
          </cell>
          <cell r="AD41">
            <v>6</v>
          </cell>
          <cell r="AE41">
            <v>143</v>
          </cell>
          <cell r="AF41">
            <v>342</v>
          </cell>
          <cell r="AG41">
            <v>0</v>
          </cell>
          <cell r="AH41">
            <v>0</v>
          </cell>
          <cell r="AI41">
            <v>0</v>
          </cell>
          <cell r="AJ41">
            <v>2</v>
          </cell>
          <cell r="AK41">
            <v>0</v>
          </cell>
          <cell r="AL41">
            <v>0</v>
          </cell>
          <cell r="AM41">
            <v>2</v>
          </cell>
          <cell r="AN41">
            <v>0</v>
          </cell>
          <cell r="AO41">
            <v>0</v>
          </cell>
          <cell r="AP41">
            <v>0</v>
          </cell>
          <cell r="AQ41">
            <v>0</v>
          </cell>
          <cell r="AR41">
            <v>0</v>
          </cell>
          <cell r="AS41">
            <v>0</v>
          </cell>
          <cell r="AT41">
            <v>0</v>
          </cell>
          <cell r="AU41">
            <v>0</v>
          </cell>
          <cell r="AV41">
            <v>0</v>
          </cell>
          <cell r="AW41">
            <v>0</v>
          </cell>
          <cell r="AX41">
            <v>0</v>
          </cell>
          <cell r="AY41">
            <v>0</v>
          </cell>
          <cell r="AZ41">
            <v>0</v>
          </cell>
          <cell r="BA41">
            <v>0</v>
          </cell>
          <cell r="BB41">
            <v>0</v>
          </cell>
          <cell r="BC41">
            <v>0</v>
          </cell>
          <cell r="BD41">
            <v>0</v>
          </cell>
          <cell r="BE41">
            <v>0</v>
          </cell>
          <cell r="BF41">
            <v>0</v>
          </cell>
          <cell r="BG41">
            <v>0</v>
          </cell>
          <cell r="BH41">
            <v>0</v>
          </cell>
          <cell r="BI41">
            <v>0</v>
          </cell>
          <cell r="BJ41">
            <v>0</v>
          </cell>
          <cell r="BK41">
            <v>0</v>
          </cell>
          <cell r="BL41">
            <v>0</v>
          </cell>
          <cell r="BM41">
            <v>0</v>
          </cell>
          <cell r="BN41">
            <v>0</v>
          </cell>
          <cell r="BO41">
            <v>0</v>
          </cell>
          <cell r="BP41">
            <v>0</v>
          </cell>
        </row>
        <row r="42">
          <cell r="A42" t="str">
            <v>Bottisham</v>
          </cell>
          <cell r="C42">
            <v>32</v>
          </cell>
          <cell r="D42">
            <v>233</v>
          </cell>
          <cell r="E42">
            <v>10</v>
          </cell>
          <cell r="F42">
            <v>275</v>
          </cell>
          <cell r="G42">
            <v>24</v>
          </cell>
          <cell r="H42">
            <v>38</v>
          </cell>
          <cell r="I42">
            <v>4</v>
          </cell>
          <cell r="J42">
            <v>0</v>
          </cell>
          <cell r="K42">
            <v>0</v>
          </cell>
          <cell r="L42">
            <v>0</v>
          </cell>
          <cell r="M42">
            <v>0</v>
          </cell>
          <cell r="N42">
            <v>0</v>
          </cell>
          <cell r="O42">
            <v>66</v>
          </cell>
          <cell r="P42">
            <v>2</v>
          </cell>
          <cell r="Q42">
            <v>13</v>
          </cell>
          <cell r="R42">
            <v>0</v>
          </cell>
          <cell r="S42">
            <v>0</v>
          </cell>
          <cell r="T42">
            <v>15</v>
          </cell>
          <cell r="U42">
            <v>356</v>
          </cell>
          <cell r="V42">
            <v>575</v>
          </cell>
          <cell r="W42">
            <v>0</v>
          </cell>
          <cell r="X42">
            <v>121</v>
          </cell>
          <cell r="Y42">
            <v>39</v>
          </cell>
          <cell r="Z42">
            <v>735</v>
          </cell>
          <cell r="AA42">
            <v>144</v>
          </cell>
          <cell r="AB42">
            <v>42</v>
          </cell>
          <cell r="AC42">
            <v>5</v>
          </cell>
          <cell r="AD42">
            <v>191</v>
          </cell>
          <cell r="AE42">
            <v>926</v>
          </cell>
          <cell r="AF42">
            <v>1282</v>
          </cell>
          <cell r="AG42">
            <v>0</v>
          </cell>
          <cell r="AH42">
            <v>0</v>
          </cell>
          <cell r="AI42">
            <v>0</v>
          </cell>
          <cell r="AJ42">
            <v>1</v>
          </cell>
          <cell r="AK42">
            <v>0</v>
          </cell>
          <cell r="AL42">
            <v>0</v>
          </cell>
          <cell r="AM42">
            <v>1</v>
          </cell>
          <cell r="AN42">
            <v>0</v>
          </cell>
          <cell r="AO42">
            <v>9</v>
          </cell>
          <cell r="AP42">
            <v>9</v>
          </cell>
          <cell r="AQ42">
            <v>0</v>
          </cell>
          <cell r="AR42">
            <v>0</v>
          </cell>
          <cell r="AS42">
            <v>0</v>
          </cell>
          <cell r="AT42">
            <v>0</v>
          </cell>
          <cell r="AU42">
            <v>0</v>
          </cell>
          <cell r="AV42">
            <v>0</v>
          </cell>
          <cell r="AW42">
            <v>0</v>
          </cell>
          <cell r="AX42">
            <v>0</v>
          </cell>
          <cell r="AY42">
            <v>0</v>
          </cell>
          <cell r="AZ42">
            <v>0</v>
          </cell>
          <cell r="BA42">
            <v>0</v>
          </cell>
          <cell r="BB42">
            <v>0</v>
          </cell>
          <cell r="BC42">
            <v>0</v>
          </cell>
          <cell r="BD42">
            <v>0</v>
          </cell>
          <cell r="BE42">
            <v>0</v>
          </cell>
          <cell r="BF42">
            <v>0</v>
          </cell>
          <cell r="BG42">
            <v>0</v>
          </cell>
          <cell r="BH42">
            <v>0</v>
          </cell>
          <cell r="BI42">
            <v>0</v>
          </cell>
          <cell r="BJ42">
            <v>0</v>
          </cell>
          <cell r="BK42">
            <v>0</v>
          </cell>
          <cell r="BL42">
            <v>0</v>
          </cell>
          <cell r="BM42">
            <v>0</v>
          </cell>
          <cell r="BN42">
            <v>0</v>
          </cell>
          <cell r="BO42">
            <v>0</v>
          </cell>
          <cell r="BP42">
            <v>0</v>
          </cell>
        </row>
        <row r="43">
          <cell r="A43" t="str">
            <v>Brampton</v>
          </cell>
          <cell r="C43">
            <v>11</v>
          </cell>
          <cell r="D43">
            <v>111</v>
          </cell>
          <cell r="E43">
            <v>0</v>
          </cell>
          <cell r="F43">
            <v>122</v>
          </cell>
          <cell r="G43">
            <v>12</v>
          </cell>
          <cell r="H43">
            <v>18</v>
          </cell>
          <cell r="I43">
            <v>0</v>
          </cell>
          <cell r="J43">
            <v>0</v>
          </cell>
          <cell r="K43">
            <v>0</v>
          </cell>
          <cell r="L43">
            <v>0</v>
          </cell>
          <cell r="M43">
            <v>0</v>
          </cell>
          <cell r="N43">
            <v>0</v>
          </cell>
          <cell r="O43">
            <v>30</v>
          </cell>
          <cell r="P43">
            <v>0</v>
          </cell>
          <cell r="Q43">
            <v>0</v>
          </cell>
          <cell r="R43">
            <v>0</v>
          </cell>
          <cell r="S43">
            <v>0</v>
          </cell>
          <cell r="T43">
            <v>0</v>
          </cell>
          <cell r="U43">
            <v>152</v>
          </cell>
          <cell r="V43">
            <v>156</v>
          </cell>
          <cell r="W43">
            <v>0</v>
          </cell>
          <cell r="X43">
            <v>22</v>
          </cell>
          <cell r="Y43">
            <v>7</v>
          </cell>
          <cell r="Z43">
            <v>185</v>
          </cell>
          <cell r="AA43">
            <v>4</v>
          </cell>
          <cell r="AB43">
            <v>0</v>
          </cell>
          <cell r="AC43">
            <v>3</v>
          </cell>
          <cell r="AD43">
            <v>7</v>
          </cell>
          <cell r="AE43">
            <v>192</v>
          </cell>
          <cell r="AF43">
            <v>344</v>
          </cell>
          <cell r="AG43">
            <v>0</v>
          </cell>
          <cell r="AH43">
            <v>0</v>
          </cell>
          <cell r="AI43">
            <v>0</v>
          </cell>
          <cell r="AJ43">
            <v>0</v>
          </cell>
          <cell r="AK43">
            <v>0</v>
          </cell>
          <cell r="AL43">
            <v>0</v>
          </cell>
          <cell r="AM43">
            <v>0</v>
          </cell>
          <cell r="AN43">
            <v>0</v>
          </cell>
          <cell r="AO43">
            <v>0</v>
          </cell>
          <cell r="AP43">
            <v>0</v>
          </cell>
          <cell r="AQ43">
            <v>0</v>
          </cell>
          <cell r="AR43">
            <v>0</v>
          </cell>
          <cell r="AS43">
            <v>0</v>
          </cell>
          <cell r="AT43">
            <v>0</v>
          </cell>
          <cell r="AU43">
            <v>0</v>
          </cell>
          <cell r="AV43">
            <v>0</v>
          </cell>
          <cell r="AW43">
            <v>0</v>
          </cell>
          <cell r="AX43">
            <v>0</v>
          </cell>
          <cell r="AY43">
            <v>0</v>
          </cell>
          <cell r="AZ43">
            <v>0</v>
          </cell>
          <cell r="BA43">
            <v>0</v>
          </cell>
          <cell r="BB43">
            <v>0</v>
          </cell>
          <cell r="BC43">
            <v>0</v>
          </cell>
          <cell r="BD43">
            <v>0</v>
          </cell>
          <cell r="BE43">
            <v>0</v>
          </cell>
          <cell r="BF43">
            <v>0</v>
          </cell>
          <cell r="BG43">
            <v>0</v>
          </cell>
          <cell r="BH43">
            <v>0</v>
          </cell>
          <cell r="BI43">
            <v>0</v>
          </cell>
          <cell r="BJ43">
            <v>0</v>
          </cell>
          <cell r="BK43">
            <v>0</v>
          </cell>
          <cell r="BL43">
            <v>0</v>
          </cell>
          <cell r="BM43">
            <v>0</v>
          </cell>
          <cell r="BN43">
            <v>0</v>
          </cell>
          <cell r="BO43">
            <v>0</v>
          </cell>
          <cell r="BP43">
            <v>0</v>
          </cell>
        </row>
        <row r="44">
          <cell r="A44" t="str">
            <v>Clay Farm</v>
          </cell>
          <cell r="C44">
            <v>48</v>
          </cell>
          <cell r="D44">
            <v>348</v>
          </cell>
          <cell r="E44">
            <v>1</v>
          </cell>
          <cell r="F44">
            <v>397</v>
          </cell>
          <cell r="G44">
            <v>88</v>
          </cell>
          <cell r="H44">
            <v>270</v>
          </cell>
          <cell r="I44">
            <v>0</v>
          </cell>
          <cell r="J44">
            <v>0</v>
          </cell>
          <cell r="K44">
            <v>0</v>
          </cell>
          <cell r="L44">
            <v>0</v>
          </cell>
          <cell r="M44">
            <v>0</v>
          </cell>
          <cell r="N44">
            <v>0</v>
          </cell>
          <cell r="O44">
            <v>358</v>
          </cell>
          <cell r="P44">
            <v>5</v>
          </cell>
          <cell r="Q44">
            <v>1</v>
          </cell>
          <cell r="R44">
            <v>0</v>
          </cell>
          <cell r="S44">
            <v>0</v>
          </cell>
          <cell r="T44">
            <v>6</v>
          </cell>
          <cell r="U44">
            <v>761</v>
          </cell>
          <cell r="V44">
            <v>2514</v>
          </cell>
          <cell r="W44">
            <v>2</v>
          </cell>
          <cell r="X44">
            <v>268</v>
          </cell>
          <cell r="Y44">
            <v>3</v>
          </cell>
          <cell r="Z44">
            <v>2787</v>
          </cell>
          <cell r="AA44">
            <v>22</v>
          </cell>
          <cell r="AB44">
            <v>23</v>
          </cell>
          <cell r="AC44">
            <v>90</v>
          </cell>
          <cell r="AD44">
            <v>135</v>
          </cell>
          <cell r="AE44">
            <v>2922</v>
          </cell>
          <cell r="AF44">
            <v>3683</v>
          </cell>
          <cell r="AG44">
            <v>0</v>
          </cell>
          <cell r="AH44">
            <v>0</v>
          </cell>
          <cell r="AI44">
            <v>0</v>
          </cell>
          <cell r="AJ44">
            <v>8</v>
          </cell>
          <cell r="AK44">
            <v>0</v>
          </cell>
          <cell r="AL44">
            <v>0</v>
          </cell>
          <cell r="AM44">
            <v>8</v>
          </cell>
          <cell r="AN44">
            <v>0</v>
          </cell>
          <cell r="AO44">
            <v>63</v>
          </cell>
          <cell r="AP44">
            <v>63</v>
          </cell>
          <cell r="AQ44">
            <v>0</v>
          </cell>
          <cell r="AR44">
            <v>0</v>
          </cell>
          <cell r="AS44">
            <v>0</v>
          </cell>
          <cell r="AT44">
            <v>0</v>
          </cell>
          <cell r="AU44">
            <v>0</v>
          </cell>
          <cell r="AV44">
            <v>0</v>
          </cell>
          <cell r="AW44">
            <v>0</v>
          </cell>
          <cell r="AX44">
            <v>0</v>
          </cell>
          <cell r="AY44">
            <v>0</v>
          </cell>
          <cell r="AZ44">
            <v>0</v>
          </cell>
          <cell r="BA44">
            <v>1</v>
          </cell>
          <cell r="BB44">
            <v>1</v>
          </cell>
          <cell r="BC44">
            <v>0</v>
          </cell>
          <cell r="BD44">
            <v>2</v>
          </cell>
          <cell r="BE44">
            <v>0</v>
          </cell>
          <cell r="BF44">
            <v>0</v>
          </cell>
          <cell r="BG44">
            <v>0</v>
          </cell>
          <cell r="BH44">
            <v>0</v>
          </cell>
          <cell r="BI44">
            <v>0</v>
          </cell>
          <cell r="BJ44">
            <v>0</v>
          </cell>
          <cell r="BK44">
            <v>2</v>
          </cell>
          <cell r="BL44">
            <v>0</v>
          </cell>
          <cell r="BM44">
            <v>0</v>
          </cell>
          <cell r="BN44">
            <v>0</v>
          </cell>
          <cell r="BO44">
            <v>0</v>
          </cell>
          <cell r="BP44">
            <v>0</v>
          </cell>
        </row>
        <row r="45">
          <cell r="A45" t="str">
            <v>Fulbourn</v>
          </cell>
          <cell r="C45">
            <v>53</v>
          </cell>
          <cell r="D45">
            <v>314</v>
          </cell>
          <cell r="E45">
            <v>1</v>
          </cell>
          <cell r="F45">
            <v>368</v>
          </cell>
          <cell r="G45">
            <v>48</v>
          </cell>
          <cell r="H45">
            <v>56</v>
          </cell>
          <cell r="I45">
            <v>0</v>
          </cell>
          <cell r="J45">
            <v>0</v>
          </cell>
          <cell r="K45">
            <v>0</v>
          </cell>
          <cell r="L45">
            <v>0</v>
          </cell>
          <cell r="M45">
            <v>0</v>
          </cell>
          <cell r="N45">
            <v>0</v>
          </cell>
          <cell r="O45">
            <v>104</v>
          </cell>
          <cell r="P45">
            <v>2</v>
          </cell>
          <cell r="Q45">
            <v>15</v>
          </cell>
          <cell r="R45">
            <v>0</v>
          </cell>
          <cell r="S45">
            <v>1</v>
          </cell>
          <cell r="T45">
            <v>18</v>
          </cell>
          <cell r="U45">
            <v>490</v>
          </cell>
          <cell r="V45">
            <v>652</v>
          </cell>
          <cell r="W45">
            <v>2</v>
          </cell>
          <cell r="X45">
            <v>43</v>
          </cell>
          <cell r="Y45">
            <v>9</v>
          </cell>
          <cell r="Z45">
            <v>706</v>
          </cell>
          <cell r="AA45">
            <v>45</v>
          </cell>
          <cell r="AB45">
            <v>2</v>
          </cell>
          <cell r="AC45">
            <v>4</v>
          </cell>
          <cell r="AD45">
            <v>51</v>
          </cell>
          <cell r="AE45">
            <v>757</v>
          </cell>
          <cell r="AF45">
            <v>1247</v>
          </cell>
          <cell r="AG45">
            <v>0</v>
          </cell>
          <cell r="AH45">
            <v>0</v>
          </cell>
          <cell r="AI45">
            <v>0</v>
          </cell>
          <cell r="AJ45">
            <v>4</v>
          </cell>
          <cell r="AK45">
            <v>0</v>
          </cell>
          <cell r="AL45">
            <v>0</v>
          </cell>
          <cell r="AM45">
            <v>4</v>
          </cell>
          <cell r="AN45">
            <v>0</v>
          </cell>
          <cell r="AO45">
            <v>0</v>
          </cell>
          <cell r="AP45">
            <v>0</v>
          </cell>
          <cell r="AQ45">
            <v>0</v>
          </cell>
          <cell r="AR45">
            <v>0</v>
          </cell>
          <cell r="AS45">
            <v>0</v>
          </cell>
          <cell r="AT45">
            <v>0</v>
          </cell>
          <cell r="AU45">
            <v>0</v>
          </cell>
          <cell r="AV45">
            <v>0</v>
          </cell>
          <cell r="AW45">
            <v>0</v>
          </cell>
          <cell r="AX45">
            <v>0</v>
          </cell>
          <cell r="AY45">
            <v>0</v>
          </cell>
          <cell r="AZ45">
            <v>0</v>
          </cell>
          <cell r="BA45">
            <v>0</v>
          </cell>
          <cell r="BB45">
            <v>0</v>
          </cell>
          <cell r="BC45">
            <v>0</v>
          </cell>
          <cell r="BD45">
            <v>0</v>
          </cell>
          <cell r="BE45">
            <v>0</v>
          </cell>
          <cell r="BF45">
            <v>0</v>
          </cell>
          <cell r="BG45">
            <v>0</v>
          </cell>
          <cell r="BH45">
            <v>0</v>
          </cell>
          <cell r="BI45">
            <v>0</v>
          </cell>
          <cell r="BJ45">
            <v>0</v>
          </cell>
          <cell r="BK45">
            <v>0</v>
          </cell>
          <cell r="BL45">
            <v>0</v>
          </cell>
          <cell r="BM45">
            <v>0</v>
          </cell>
          <cell r="BN45">
            <v>0</v>
          </cell>
          <cell r="BO45">
            <v>0</v>
          </cell>
          <cell r="BP45">
            <v>0</v>
          </cell>
        </row>
        <row r="46">
          <cell r="A46" t="str">
            <v>Gamlingay</v>
          </cell>
          <cell r="C46">
            <v>61</v>
          </cell>
          <cell r="D46">
            <v>157</v>
          </cell>
          <cell r="E46">
            <v>1</v>
          </cell>
          <cell r="F46">
            <v>219</v>
          </cell>
          <cell r="G46">
            <v>18</v>
          </cell>
          <cell r="H46">
            <v>44</v>
          </cell>
          <cell r="I46">
            <v>0</v>
          </cell>
          <cell r="J46">
            <v>0</v>
          </cell>
          <cell r="K46">
            <v>0</v>
          </cell>
          <cell r="L46">
            <v>0</v>
          </cell>
          <cell r="M46">
            <v>0</v>
          </cell>
          <cell r="N46">
            <v>0</v>
          </cell>
          <cell r="O46">
            <v>62</v>
          </cell>
          <cell r="P46">
            <v>5</v>
          </cell>
          <cell r="Q46">
            <v>4</v>
          </cell>
          <cell r="R46">
            <v>0</v>
          </cell>
          <cell r="S46">
            <v>0</v>
          </cell>
          <cell r="T46">
            <v>9</v>
          </cell>
          <cell r="U46">
            <v>290</v>
          </cell>
          <cell r="V46">
            <v>51</v>
          </cell>
          <cell r="W46">
            <v>0</v>
          </cell>
          <cell r="X46">
            <v>0</v>
          </cell>
          <cell r="Y46">
            <v>0</v>
          </cell>
          <cell r="Z46">
            <v>51</v>
          </cell>
          <cell r="AA46">
            <v>5</v>
          </cell>
          <cell r="AB46">
            <v>0</v>
          </cell>
          <cell r="AC46">
            <v>1</v>
          </cell>
          <cell r="AD46">
            <v>6</v>
          </cell>
          <cell r="AE46">
            <v>57</v>
          </cell>
          <cell r="AF46">
            <v>347</v>
          </cell>
          <cell r="AG46">
            <v>0</v>
          </cell>
          <cell r="AH46">
            <v>0</v>
          </cell>
          <cell r="AI46">
            <v>0</v>
          </cell>
          <cell r="AJ46">
            <v>0</v>
          </cell>
          <cell r="AK46">
            <v>0</v>
          </cell>
          <cell r="AL46">
            <v>0</v>
          </cell>
          <cell r="AM46">
            <v>0</v>
          </cell>
          <cell r="AN46">
            <v>0</v>
          </cell>
          <cell r="AO46">
            <v>0</v>
          </cell>
          <cell r="AP46">
            <v>0</v>
          </cell>
          <cell r="AQ46">
            <v>0</v>
          </cell>
          <cell r="AR46">
            <v>0</v>
          </cell>
          <cell r="AS46">
            <v>0</v>
          </cell>
          <cell r="AT46">
            <v>0</v>
          </cell>
          <cell r="AU46">
            <v>0</v>
          </cell>
          <cell r="AV46">
            <v>0</v>
          </cell>
          <cell r="AW46">
            <v>0</v>
          </cell>
          <cell r="AX46">
            <v>0</v>
          </cell>
          <cell r="AY46">
            <v>0</v>
          </cell>
          <cell r="AZ46">
            <v>0</v>
          </cell>
          <cell r="BA46">
            <v>0</v>
          </cell>
          <cell r="BB46">
            <v>0</v>
          </cell>
          <cell r="BC46">
            <v>0</v>
          </cell>
          <cell r="BD46">
            <v>0</v>
          </cell>
          <cell r="BE46">
            <v>0</v>
          </cell>
          <cell r="BF46">
            <v>0</v>
          </cell>
          <cell r="BG46">
            <v>0</v>
          </cell>
          <cell r="BH46">
            <v>0</v>
          </cell>
          <cell r="BI46">
            <v>0</v>
          </cell>
          <cell r="BJ46">
            <v>0</v>
          </cell>
          <cell r="BK46">
            <v>0</v>
          </cell>
          <cell r="BL46">
            <v>1</v>
          </cell>
          <cell r="BM46">
            <v>0</v>
          </cell>
          <cell r="BN46">
            <v>0</v>
          </cell>
          <cell r="BO46">
            <v>0</v>
          </cell>
          <cell r="BP46">
            <v>0</v>
          </cell>
        </row>
        <row r="47">
          <cell r="A47" t="str">
            <v>Haddenham</v>
          </cell>
          <cell r="C47">
            <v>14</v>
          </cell>
          <cell r="D47">
            <v>311</v>
          </cell>
          <cell r="E47">
            <v>1</v>
          </cell>
          <cell r="F47">
            <v>326</v>
          </cell>
          <cell r="G47">
            <v>38</v>
          </cell>
          <cell r="H47">
            <v>46</v>
          </cell>
          <cell r="I47">
            <v>0</v>
          </cell>
          <cell r="J47">
            <v>0</v>
          </cell>
          <cell r="K47">
            <v>0</v>
          </cell>
          <cell r="L47">
            <v>0</v>
          </cell>
          <cell r="M47">
            <v>0</v>
          </cell>
          <cell r="N47">
            <v>0</v>
          </cell>
          <cell r="O47">
            <v>84</v>
          </cell>
          <cell r="P47">
            <v>0</v>
          </cell>
          <cell r="Q47">
            <v>0</v>
          </cell>
          <cell r="R47">
            <v>0</v>
          </cell>
          <cell r="S47">
            <v>0</v>
          </cell>
          <cell r="T47">
            <v>0</v>
          </cell>
          <cell r="U47">
            <v>410</v>
          </cell>
          <cell r="V47">
            <v>369</v>
          </cell>
          <cell r="W47">
            <v>0</v>
          </cell>
          <cell r="X47">
            <v>39</v>
          </cell>
          <cell r="Y47">
            <v>0</v>
          </cell>
          <cell r="Z47">
            <v>408</v>
          </cell>
          <cell r="AA47">
            <v>18</v>
          </cell>
          <cell r="AB47">
            <v>4</v>
          </cell>
          <cell r="AC47">
            <v>4</v>
          </cell>
          <cell r="AD47">
            <v>26</v>
          </cell>
          <cell r="AE47">
            <v>434</v>
          </cell>
          <cell r="AF47">
            <v>844</v>
          </cell>
          <cell r="AG47">
            <v>0</v>
          </cell>
          <cell r="AH47">
            <v>0</v>
          </cell>
          <cell r="AI47">
            <v>0</v>
          </cell>
          <cell r="AJ47">
            <v>2</v>
          </cell>
          <cell r="AK47">
            <v>0</v>
          </cell>
          <cell r="AL47">
            <v>0</v>
          </cell>
          <cell r="AM47">
            <v>2</v>
          </cell>
          <cell r="AN47">
            <v>0</v>
          </cell>
          <cell r="AO47">
            <v>10</v>
          </cell>
          <cell r="AP47">
            <v>10</v>
          </cell>
          <cell r="AQ47">
            <v>0</v>
          </cell>
          <cell r="AR47">
            <v>0</v>
          </cell>
          <cell r="AS47">
            <v>0</v>
          </cell>
          <cell r="AT47">
            <v>0</v>
          </cell>
          <cell r="AU47">
            <v>0</v>
          </cell>
          <cell r="AV47">
            <v>0</v>
          </cell>
          <cell r="AW47">
            <v>0</v>
          </cell>
          <cell r="AX47">
            <v>0</v>
          </cell>
          <cell r="AY47">
            <v>0</v>
          </cell>
          <cell r="AZ47">
            <v>0</v>
          </cell>
          <cell r="BA47">
            <v>0</v>
          </cell>
          <cell r="BB47">
            <v>0</v>
          </cell>
          <cell r="BC47">
            <v>0</v>
          </cell>
          <cell r="BD47">
            <v>0</v>
          </cell>
          <cell r="BE47">
            <v>0</v>
          </cell>
          <cell r="BF47">
            <v>0</v>
          </cell>
          <cell r="BG47">
            <v>0</v>
          </cell>
          <cell r="BH47">
            <v>0</v>
          </cell>
          <cell r="BI47">
            <v>0</v>
          </cell>
          <cell r="BJ47">
            <v>0</v>
          </cell>
          <cell r="BK47">
            <v>0</v>
          </cell>
          <cell r="BL47">
            <v>0</v>
          </cell>
          <cell r="BM47">
            <v>0</v>
          </cell>
          <cell r="BN47">
            <v>0</v>
          </cell>
          <cell r="BO47">
            <v>0</v>
          </cell>
          <cell r="BP47">
            <v>0</v>
          </cell>
        </row>
        <row r="48">
          <cell r="A48" t="str">
            <v>Little Downham</v>
          </cell>
          <cell r="C48">
            <v>7</v>
          </cell>
          <cell r="D48">
            <v>100</v>
          </cell>
          <cell r="E48">
            <v>3</v>
          </cell>
          <cell r="F48">
            <v>110</v>
          </cell>
          <cell r="G48">
            <v>0</v>
          </cell>
          <cell r="H48">
            <v>2</v>
          </cell>
          <cell r="I48">
            <v>0</v>
          </cell>
          <cell r="J48">
            <v>0</v>
          </cell>
          <cell r="K48">
            <v>0</v>
          </cell>
          <cell r="L48">
            <v>0</v>
          </cell>
          <cell r="M48">
            <v>0</v>
          </cell>
          <cell r="N48">
            <v>0</v>
          </cell>
          <cell r="O48">
            <v>2</v>
          </cell>
          <cell r="P48">
            <v>9</v>
          </cell>
          <cell r="Q48">
            <v>6</v>
          </cell>
          <cell r="R48">
            <v>0</v>
          </cell>
          <cell r="S48">
            <v>0</v>
          </cell>
          <cell r="T48">
            <v>15</v>
          </cell>
          <cell r="U48">
            <v>127</v>
          </cell>
          <cell r="V48">
            <v>11</v>
          </cell>
          <cell r="W48">
            <v>0</v>
          </cell>
          <cell r="X48">
            <v>6</v>
          </cell>
          <cell r="Y48">
            <v>0</v>
          </cell>
          <cell r="Z48">
            <v>17</v>
          </cell>
          <cell r="AA48">
            <v>0</v>
          </cell>
          <cell r="AB48">
            <v>0</v>
          </cell>
          <cell r="AC48">
            <v>0</v>
          </cell>
          <cell r="AD48">
            <v>0</v>
          </cell>
          <cell r="AE48">
            <v>17</v>
          </cell>
          <cell r="AF48">
            <v>144</v>
          </cell>
          <cell r="AG48">
            <v>0</v>
          </cell>
          <cell r="AH48">
            <v>0</v>
          </cell>
          <cell r="AI48">
            <v>0</v>
          </cell>
          <cell r="AJ48">
            <v>0</v>
          </cell>
          <cell r="AK48">
            <v>0</v>
          </cell>
          <cell r="AL48">
            <v>0</v>
          </cell>
          <cell r="AM48">
            <v>0</v>
          </cell>
          <cell r="AN48">
            <v>0</v>
          </cell>
          <cell r="AO48">
            <v>0</v>
          </cell>
          <cell r="AP48">
            <v>0</v>
          </cell>
          <cell r="AQ48">
            <v>0</v>
          </cell>
          <cell r="AR48">
            <v>0</v>
          </cell>
          <cell r="AS48">
            <v>0</v>
          </cell>
          <cell r="AT48">
            <v>0</v>
          </cell>
          <cell r="AU48">
            <v>0</v>
          </cell>
          <cell r="AV48">
            <v>0</v>
          </cell>
          <cell r="AW48">
            <v>0</v>
          </cell>
          <cell r="AX48">
            <v>0</v>
          </cell>
          <cell r="AY48">
            <v>0</v>
          </cell>
          <cell r="AZ48">
            <v>0</v>
          </cell>
          <cell r="BA48">
            <v>0</v>
          </cell>
          <cell r="BB48">
            <v>0</v>
          </cell>
          <cell r="BC48">
            <v>0</v>
          </cell>
          <cell r="BD48">
            <v>0</v>
          </cell>
          <cell r="BE48">
            <v>0</v>
          </cell>
          <cell r="BF48">
            <v>0</v>
          </cell>
          <cell r="BG48">
            <v>0</v>
          </cell>
          <cell r="BH48">
            <v>0</v>
          </cell>
          <cell r="BI48">
            <v>0</v>
          </cell>
          <cell r="BJ48">
            <v>0</v>
          </cell>
          <cell r="BK48">
            <v>0</v>
          </cell>
          <cell r="BL48">
            <v>0</v>
          </cell>
          <cell r="BM48">
            <v>0</v>
          </cell>
          <cell r="BN48">
            <v>0</v>
          </cell>
          <cell r="BO48">
            <v>0</v>
          </cell>
          <cell r="BP48">
            <v>0</v>
          </cell>
        </row>
        <row r="49">
          <cell r="A49" t="str">
            <v>Melbourn</v>
          </cell>
          <cell r="C49">
            <v>34</v>
          </cell>
          <cell r="D49">
            <v>281</v>
          </cell>
          <cell r="E49">
            <v>0</v>
          </cell>
          <cell r="F49">
            <v>315</v>
          </cell>
          <cell r="G49">
            <v>12</v>
          </cell>
          <cell r="H49">
            <v>21</v>
          </cell>
          <cell r="I49">
            <v>0</v>
          </cell>
          <cell r="J49">
            <v>0</v>
          </cell>
          <cell r="K49">
            <v>0</v>
          </cell>
          <cell r="L49">
            <v>0</v>
          </cell>
          <cell r="M49">
            <v>0</v>
          </cell>
          <cell r="N49">
            <v>0</v>
          </cell>
          <cell r="O49">
            <v>33</v>
          </cell>
          <cell r="P49">
            <v>2</v>
          </cell>
          <cell r="Q49">
            <v>1</v>
          </cell>
          <cell r="R49">
            <v>0</v>
          </cell>
          <cell r="S49">
            <v>0</v>
          </cell>
          <cell r="T49">
            <v>3</v>
          </cell>
          <cell r="U49">
            <v>351</v>
          </cell>
          <cell r="V49">
            <v>373</v>
          </cell>
          <cell r="W49">
            <v>0</v>
          </cell>
          <cell r="X49">
            <v>10</v>
          </cell>
          <cell r="Y49">
            <v>6</v>
          </cell>
          <cell r="Z49">
            <v>389</v>
          </cell>
          <cell r="AA49">
            <v>6</v>
          </cell>
          <cell r="AB49">
            <v>0</v>
          </cell>
          <cell r="AC49">
            <v>10</v>
          </cell>
          <cell r="AD49">
            <v>16</v>
          </cell>
          <cell r="AE49">
            <v>405</v>
          </cell>
          <cell r="AF49">
            <v>756</v>
          </cell>
          <cell r="AG49">
            <v>0</v>
          </cell>
          <cell r="AH49">
            <v>0</v>
          </cell>
          <cell r="AI49">
            <v>0</v>
          </cell>
          <cell r="AJ49">
            <v>0</v>
          </cell>
          <cell r="AK49">
            <v>0</v>
          </cell>
          <cell r="AL49">
            <v>0</v>
          </cell>
          <cell r="AM49">
            <v>0</v>
          </cell>
          <cell r="AN49">
            <v>0</v>
          </cell>
          <cell r="AO49">
            <v>0</v>
          </cell>
          <cell r="AP49">
            <v>0</v>
          </cell>
          <cell r="AQ49">
            <v>0</v>
          </cell>
          <cell r="AR49">
            <v>0</v>
          </cell>
          <cell r="AS49">
            <v>0</v>
          </cell>
          <cell r="AT49">
            <v>0</v>
          </cell>
          <cell r="AU49">
            <v>0</v>
          </cell>
          <cell r="AV49">
            <v>0</v>
          </cell>
          <cell r="AW49">
            <v>0</v>
          </cell>
          <cell r="AX49">
            <v>0</v>
          </cell>
          <cell r="AY49">
            <v>0</v>
          </cell>
          <cell r="AZ49">
            <v>0</v>
          </cell>
          <cell r="BA49">
            <v>0</v>
          </cell>
          <cell r="BB49">
            <v>0</v>
          </cell>
          <cell r="BC49">
            <v>0</v>
          </cell>
          <cell r="BD49">
            <v>0</v>
          </cell>
          <cell r="BE49">
            <v>0</v>
          </cell>
          <cell r="BF49">
            <v>0</v>
          </cell>
          <cell r="BG49">
            <v>0</v>
          </cell>
          <cell r="BH49">
            <v>0</v>
          </cell>
          <cell r="BI49">
            <v>0</v>
          </cell>
          <cell r="BJ49">
            <v>0</v>
          </cell>
          <cell r="BK49">
            <v>0</v>
          </cell>
          <cell r="BL49">
            <v>0</v>
          </cell>
          <cell r="BM49">
            <v>0</v>
          </cell>
          <cell r="BN49">
            <v>0</v>
          </cell>
          <cell r="BO49">
            <v>0</v>
          </cell>
          <cell r="BP49">
            <v>0</v>
          </cell>
        </row>
        <row r="50">
          <cell r="A50" t="str">
            <v>Somersham</v>
          </cell>
          <cell r="C50">
            <v>36</v>
          </cell>
          <cell r="D50">
            <v>283</v>
          </cell>
          <cell r="E50">
            <v>1</v>
          </cell>
          <cell r="F50">
            <v>320</v>
          </cell>
          <cell r="G50">
            <v>38</v>
          </cell>
          <cell r="H50">
            <v>45</v>
          </cell>
          <cell r="I50">
            <v>0</v>
          </cell>
          <cell r="J50">
            <v>0</v>
          </cell>
          <cell r="K50">
            <v>4</v>
          </cell>
          <cell r="L50">
            <v>0</v>
          </cell>
          <cell r="M50">
            <v>0</v>
          </cell>
          <cell r="N50">
            <v>0</v>
          </cell>
          <cell r="O50">
            <v>87</v>
          </cell>
          <cell r="P50">
            <v>6</v>
          </cell>
          <cell r="Q50">
            <v>11</v>
          </cell>
          <cell r="R50">
            <v>0</v>
          </cell>
          <cell r="S50">
            <v>0</v>
          </cell>
          <cell r="T50">
            <v>17</v>
          </cell>
          <cell r="U50">
            <v>424</v>
          </cell>
          <cell r="V50">
            <v>420</v>
          </cell>
          <cell r="W50">
            <v>0</v>
          </cell>
          <cell r="X50">
            <v>41</v>
          </cell>
          <cell r="Y50">
            <v>7</v>
          </cell>
          <cell r="Z50">
            <v>468</v>
          </cell>
          <cell r="AA50">
            <v>11</v>
          </cell>
          <cell r="AB50">
            <v>6</v>
          </cell>
          <cell r="AC50">
            <v>4</v>
          </cell>
          <cell r="AD50">
            <v>21</v>
          </cell>
          <cell r="AE50">
            <v>489</v>
          </cell>
          <cell r="AF50">
            <v>913</v>
          </cell>
          <cell r="AG50">
            <v>0</v>
          </cell>
          <cell r="AH50">
            <v>0</v>
          </cell>
          <cell r="AI50">
            <v>0</v>
          </cell>
          <cell r="AJ50">
            <v>0</v>
          </cell>
          <cell r="AK50">
            <v>0</v>
          </cell>
          <cell r="AL50">
            <v>0</v>
          </cell>
          <cell r="AM50">
            <v>0</v>
          </cell>
          <cell r="AN50">
            <v>0</v>
          </cell>
          <cell r="AO50">
            <v>7</v>
          </cell>
          <cell r="AP50">
            <v>7</v>
          </cell>
          <cell r="AQ50">
            <v>0</v>
          </cell>
          <cell r="AR50">
            <v>0</v>
          </cell>
          <cell r="AS50">
            <v>0</v>
          </cell>
          <cell r="AT50">
            <v>0</v>
          </cell>
          <cell r="AU50">
            <v>0</v>
          </cell>
          <cell r="AV50">
            <v>0</v>
          </cell>
          <cell r="AW50">
            <v>0</v>
          </cell>
          <cell r="AX50">
            <v>0</v>
          </cell>
          <cell r="AY50">
            <v>0</v>
          </cell>
          <cell r="AZ50">
            <v>0</v>
          </cell>
          <cell r="BA50">
            <v>0</v>
          </cell>
          <cell r="BB50">
            <v>0</v>
          </cell>
          <cell r="BC50">
            <v>0</v>
          </cell>
          <cell r="BD50">
            <v>0</v>
          </cell>
          <cell r="BE50">
            <v>0</v>
          </cell>
          <cell r="BF50">
            <v>0</v>
          </cell>
          <cell r="BG50">
            <v>0</v>
          </cell>
          <cell r="BH50">
            <v>0</v>
          </cell>
          <cell r="BI50">
            <v>0</v>
          </cell>
          <cell r="BJ50">
            <v>0</v>
          </cell>
          <cell r="BK50">
            <v>0</v>
          </cell>
          <cell r="BL50">
            <v>0</v>
          </cell>
          <cell r="BM50">
            <v>0</v>
          </cell>
          <cell r="BN50">
            <v>0</v>
          </cell>
          <cell r="BO50">
            <v>0</v>
          </cell>
          <cell r="BP50">
            <v>0</v>
          </cell>
        </row>
        <row r="51">
          <cell r="A51" t="str">
            <v>Swavesey</v>
          </cell>
          <cell r="C51">
            <v>10</v>
          </cell>
          <cell r="D51">
            <v>105</v>
          </cell>
          <cell r="E51">
            <v>4</v>
          </cell>
          <cell r="F51">
            <v>119</v>
          </cell>
          <cell r="G51">
            <v>3</v>
          </cell>
          <cell r="H51">
            <v>2</v>
          </cell>
          <cell r="I51">
            <v>0</v>
          </cell>
          <cell r="J51">
            <v>0</v>
          </cell>
          <cell r="K51">
            <v>1</v>
          </cell>
          <cell r="L51">
            <v>0</v>
          </cell>
          <cell r="M51">
            <v>0</v>
          </cell>
          <cell r="N51">
            <v>0</v>
          </cell>
          <cell r="O51">
            <v>6</v>
          </cell>
          <cell r="P51">
            <v>7</v>
          </cell>
          <cell r="Q51">
            <v>12</v>
          </cell>
          <cell r="R51">
            <v>0</v>
          </cell>
          <cell r="S51">
            <v>0</v>
          </cell>
          <cell r="T51">
            <v>19</v>
          </cell>
          <cell r="U51">
            <v>144</v>
          </cell>
          <cell r="V51">
            <v>279</v>
          </cell>
          <cell r="W51">
            <v>1</v>
          </cell>
          <cell r="X51">
            <v>61</v>
          </cell>
          <cell r="Y51">
            <v>6</v>
          </cell>
          <cell r="Z51">
            <v>347</v>
          </cell>
          <cell r="AA51">
            <v>3</v>
          </cell>
          <cell r="AB51">
            <v>0</v>
          </cell>
          <cell r="AC51">
            <v>0</v>
          </cell>
          <cell r="AD51">
            <v>3</v>
          </cell>
          <cell r="AE51">
            <v>350</v>
          </cell>
          <cell r="AF51">
            <v>494</v>
          </cell>
          <cell r="AG51">
            <v>0</v>
          </cell>
          <cell r="AH51">
            <v>0</v>
          </cell>
          <cell r="AI51">
            <v>0</v>
          </cell>
          <cell r="AJ51">
            <v>0</v>
          </cell>
          <cell r="AK51">
            <v>0</v>
          </cell>
          <cell r="AL51">
            <v>0</v>
          </cell>
          <cell r="AM51">
            <v>0</v>
          </cell>
          <cell r="AN51">
            <v>0</v>
          </cell>
          <cell r="AO51">
            <v>0</v>
          </cell>
          <cell r="AP51">
            <v>0</v>
          </cell>
          <cell r="AQ51">
            <v>0</v>
          </cell>
          <cell r="AR51">
            <v>0</v>
          </cell>
          <cell r="AS51">
            <v>0</v>
          </cell>
          <cell r="AT51">
            <v>0</v>
          </cell>
          <cell r="AU51">
            <v>0</v>
          </cell>
          <cell r="AV51">
            <v>0</v>
          </cell>
          <cell r="AW51">
            <v>0</v>
          </cell>
          <cell r="AX51">
            <v>0</v>
          </cell>
          <cell r="AY51">
            <v>0</v>
          </cell>
          <cell r="AZ51">
            <v>0</v>
          </cell>
          <cell r="BA51">
            <v>0</v>
          </cell>
          <cell r="BB51">
            <v>0</v>
          </cell>
          <cell r="BC51">
            <v>0</v>
          </cell>
          <cell r="BD51">
            <v>0</v>
          </cell>
          <cell r="BE51">
            <v>0</v>
          </cell>
          <cell r="BF51">
            <v>0</v>
          </cell>
          <cell r="BG51">
            <v>0</v>
          </cell>
          <cell r="BH51">
            <v>0</v>
          </cell>
          <cell r="BI51">
            <v>0</v>
          </cell>
          <cell r="BJ51">
            <v>0</v>
          </cell>
          <cell r="BK51">
            <v>0</v>
          </cell>
          <cell r="BL51">
            <v>0</v>
          </cell>
          <cell r="BM51">
            <v>0</v>
          </cell>
          <cell r="BN51">
            <v>0</v>
          </cell>
          <cell r="BO51">
            <v>0</v>
          </cell>
          <cell r="BP51">
            <v>1</v>
          </cell>
        </row>
        <row r="52">
          <cell r="A52" t="str">
            <v>Waterbeach</v>
          </cell>
          <cell r="C52">
            <v>28</v>
          </cell>
          <cell r="D52">
            <v>262</v>
          </cell>
          <cell r="E52">
            <v>0</v>
          </cell>
          <cell r="F52">
            <v>290</v>
          </cell>
          <cell r="G52">
            <v>31</v>
          </cell>
          <cell r="H52">
            <v>41</v>
          </cell>
          <cell r="I52">
            <v>0</v>
          </cell>
          <cell r="J52">
            <v>0</v>
          </cell>
          <cell r="K52">
            <v>0</v>
          </cell>
          <cell r="L52">
            <v>0</v>
          </cell>
          <cell r="M52">
            <v>0</v>
          </cell>
          <cell r="N52">
            <v>0</v>
          </cell>
          <cell r="O52">
            <v>72</v>
          </cell>
          <cell r="P52">
            <v>0</v>
          </cell>
          <cell r="Q52">
            <v>5</v>
          </cell>
          <cell r="R52">
            <v>0</v>
          </cell>
          <cell r="S52">
            <v>0</v>
          </cell>
          <cell r="T52">
            <v>5</v>
          </cell>
          <cell r="U52">
            <v>367</v>
          </cell>
          <cell r="V52">
            <v>760</v>
          </cell>
          <cell r="W52">
            <v>4</v>
          </cell>
          <cell r="X52">
            <v>118</v>
          </cell>
          <cell r="Y52">
            <v>7</v>
          </cell>
          <cell r="Z52">
            <v>889</v>
          </cell>
          <cell r="AA52">
            <v>36</v>
          </cell>
          <cell r="AB52">
            <v>3</v>
          </cell>
          <cell r="AC52">
            <v>14</v>
          </cell>
          <cell r="AD52">
            <v>53</v>
          </cell>
          <cell r="AE52">
            <v>942</v>
          </cell>
          <cell r="AF52">
            <v>1309</v>
          </cell>
          <cell r="AG52">
            <v>0</v>
          </cell>
          <cell r="AH52">
            <v>0</v>
          </cell>
          <cell r="AI52">
            <v>0</v>
          </cell>
          <cell r="AJ52">
            <v>1</v>
          </cell>
          <cell r="AK52">
            <v>0</v>
          </cell>
          <cell r="AL52">
            <v>0</v>
          </cell>
          <cell r="AM52">
            <v>1</v>
          </cell>
          <cell r="AN52">
            <v>0</v>
          </cell>
          <cell r="AO52">
            <v>2</v>
          </cell>
          <cell r="AP52">
            <v>2</v>
          </cell>
          <cell r="AQ52">
            <v>0</v>
          </cell>
          <cell r="AR52">
            <v>0</v>
          </cell>
          <cell r="AS52">
            <v>0</v>
          </cell>
          <cell r="AT52">
            <v>0</v>
          </cell>
          <cell r="AU52">
            <v>0</v>
          </cell>
          <cell r="AV52">
            <v>0</v>
          </cell>
          <cell r="AW52">
            <v>0</v>
          </cell>
          <cell r="AX52">
            <v>0</v>
          </cell>
          <cell r="AY52">
            <v>0</v>
          </cell>
          <cell r="AZ52">
            <v>0</v>
          </cell>
          <cell r="BA52">
            <v>0</v>
          </cell>
          <cell r="BB52">
            <v>0</v>
          </cell>
          <cell r="BC52">
            <v>0</v>
          </cell>
          <cell r="BD52">
            <v>0</v>
          </cell>
          <cell r="BE52">
            <v>0</v>
          </cell>
          <cell r="BF52">
            <v>0</v>
          </cell>
          <cell r="BG52">
            <v>0</v>
          </cell>
          <cell r="BH52">
            <v>0</v>
          </cell>
          <cell r="BI52">
            <v>0</v>
          </cell>
          <cell r="BJ52">
            <v>0</v>
          </cell>
          <cell r="BK52">
            <v>0</v>
          </cell>
          <cell r="BL52">
            <v>0</v>
          </cell>
          <cell r="BM52">
            <v>0</v>
          </cell>
          <cell r="BN52">
            <v>0</v>
          </cell>
          <cell r="BO52">
            <v>0</v>
          </cell>
          <cell r="BP52">
            <v>0</v>
          </cell>
        </row>
      </sheetData>
      <sheetData sheetId="2">
        <row r="5">
          <cell r="A5" t="str">
            <v>Arbury Court</v>
          </cell>
          <cell r="C5">
            <v>236</v>
          </cell>
          <cell r="D5">
            <v>641</v>
          </cell>
          <cell r="E5">
            <v>6</v>
          </cell>
          <cell r="F5">
            <v>883</v>
          </cell>
          <cell r="G5">
            <v>97</v>
          </cell>
          <cell r="H5">
            <v>246</v>
          </cell>
          <cell r="I5">
            <v>0</v>
          </cell>
          <cell r="J5">
            <v>0</v>
          </cell>
          <cell r="K5">
            <v>28</v>
          </cell>
          <cell r="L5">
            <v>0</v>
          </cell>
          <cell r="M5">
            <v>0</v>
          </cell>
          <cell r="N5">
            <v>0</v>
          </cell>
          <cell r="O5">
            <v>371</v>
          </cell>
          <cell r="P5">
            <v>34</v>
          </cell>
          <cell r="Q5">
            <v>21</v>
          </cell>
          <cell r="R5">
            <v>0</v>
          </cell>
          <cell r="S5">
            <v>0</v>
          </cell>
          <cell r="T5">
            <v>55</v>
          </cell>
          <cell r="U5">
            <v>1309</v>
          </cell>
          <cell r="V5">
            <v>3288</v>
          </cell>
          <cell r="W5">
            <v>3</v>
          </cell>
          <cell r="X5">
            <v>369</v>
          </cell>
          <cell r="Y5">
            <v>5</v>
          </cell>
          <cell r="Z5">
            <v>3665</v>
          </cell>
          <cell r="AA5">
            <v>58</v>
          </cell>
          <cell r="AB5">
            <v>19</v>
          </cell>
          <cell r="AC5">
            <v>105</v>
          </cell>
          <cell r="AD5">
            <v>182</v>
          </cell>
          <cell r="AE5">
            <v>3847</v>
          </cell>
          <cell r="AF5">
            <v>5156</v>
          </cell>
          <cell r="AG5">
            <v>0</v>
          </cell>
          <cell r="AH5">
            <v>1</v>
          </cell>
          <cell r="AI5">
            <v>0</v>
          </cell>
          <cell r="AJ5">
            <v>33</v>
          </cell>
          <cell r="AK5">
            <v>0</v>
          </cell>
          <cell r="AL5">
            <v>0</v>
          </cell>
          <cell r="AM5">
            <v>34</v>
          </cell>
          <cell r="AN5">
            <v>0</v>
          </cell>
          <cell r="AO5">
            <v>48</v>
          </cell>
          <cell r="AP5">
            <v>48</v>
          </cell>
          <cell r="AQ5">
            <v>0</v>
          </cell>
          <cell r="AR5">
            <v>0</v>
          </cell>
          <cell r="AS5">
            <v>0</v>
          </cell>
          <cell r="AT5">
            <v>0</v>
          </cell>
          <cell r="AU5">
            <v>0</v>
          </cell>
          <cell r="AV5">
            <v>0</v>
          </cell>
          <cell r="AW5">
            <v>0</v>
          </cell>
          <cell r="AX5">
            <v>0</v>
          </cell>
          <cell r="AY5">
            <v>12</v>
          </cell>
          <cell r="AZ5">
            <v>3</v>
          </cell>
          <cell r="BA5">
            <v>12</v>
          </cell>
          <cell r="BB5">
            <v>7</v>
          </cell>
          <cell r="BC5">
            <v>0</v>
          </cell>
          <cell r="BD5">
            <v>34</v>
          </cell>
          <cell r="BE5">
            <v>0</v>
          </cell>
          <cell r="BF5">
            <v>0</v>
          </cell>
          <cell r="BG5">
            <v>0</v>
          </cell>
          <cell r="BH5">
            <v>0</v>
          </cell>
          <cell r="BI5">
            <v>0</v>
          </cell>
          <cell r="BJ5">
            <v>0</v>
          </cell>
          <cell r="BK5">
            <v>34</v>
          </cell>
          <cell r="BL5">
            <v>0</v>
          </cell>
          <cell r="BM5">
            <v>0</v>
          </cell>
          <cell r="BN5">
            <v>0</v>
          </cell>
          <cell r="BO5">
            <v>0</v>
          </cell>
          <cell r="BP5">
            <v>0</v>
          </cell>
        </row>
        <row r="6">
          <cell r="A6" t="str">
            <v>Bar Hill</v>
          </cell>
          <cell r="C6">
            <v>225</v>
          </cell>
          <cell r="D6">
            <v>513</v>
          </cell>
          <cell r="E6">
            <v>9</v>
          </cell>
          <cell r="F6">
            <v>747</v>
          </cell>
          <cell r="G6">
            <v>72</v>
          </cell>
          <cell r="H6">
            <v>147</v>
          </cell>
          <cell r="I6">
            <v>0</v>
          </cell>
          <cell r="J6">
            <v>0</v>
          </cell>
          <cell r="K6">
            <v>4</v>
          </cell>
          <cell r="L6">
            <v>1</v>
          </cell>
          <cell r="M6">
            <v>0</v>
          </cell>
          <cell r="N6">
            <v>0</v>
          </cell>
          <cell r="O6">
            <v>224</v>
          </cell>
          <cell r="P6">
            <v>17</v>
          </cell>
          <cell r="Q6">
            <v>12</v>
          </cell>
          <cell r="R6">
            <v>1</v>
          </cell>
          <cell r="S6">
            <v>0</v>
          </cell>
          <cell r="T6">
            <v>30</v>
          </cell>
          <cell r="U6">
            <v>1001</v>
          </cell>
          <cell r="V6">
            <v>1340</v>
          </cell>
          <cell r="W6">
            <v>4</v>
          </cell>
          <cell r="X6">
            <v>200</v>
          </cell>
          <cell r="Y6">
            <v>5</v>
          </cell>
          <cell r="Z6">
            <v>1549</v>
          </cell>
          <cell r="AA6">
            <v>14</v>
          </cell>
          <cell r="AB6">
            <v>1</v>
          </cell>
          <cell r="AC6">
            <v>25</v>
          </cell>
          <cell r="AD6">
            <v>40</v>
          </cell>
          <cell r="AE6">
            <v>1589</v>
          </cell>
          <cell r="AF6">
            <v>2590</v>
          </cell>
          <cell r="AG6">
            <v>0</v>
          </cell>
          <cell r="AH6">
            <v>3</v>
          </cell>
          <cell r="AI6">
            <v>2</v>
          </cell>
          <cell r="AJ6">
            <v>37</v>
          </cell>
          <cell r="AK6">
            <v>0</v>
          </cell>
          <cell r="AL6">
            <v>0</v>
          </cell>
          <cell r="AM6">
            <v>42</v>
          </cell>
          <cell r="AN6">
            <v>0</v>
          </cell>
          <cell r="AO6">
            <v>23</v>
          </cell>
          <cell r="AP6">
            <v>23</v>
          </cell>
          <cell r="AQ6">
            <v>0</v>
          </cell>
          <cell r="AR6">
            <v>0</v>
          </cell>
          <cell r="AS6">
            <v>0</v>
          </cell>
          <cell r="AT6">
            <v>0</v>
          </cell>
          <cell r="AU6">
            <v>0</v>
          </cell>
          <cell r="AV6">
            <v>0</v>
          </cell>
          <cell r="AW6">
            <v>0</v>
          </cell>
          <cell r="AX6">
            <v>0</v>
          </cell>
          <cell r="AY6">
            <v>6</v>
          </cell>
          <cell r="AZ6">
            <v>1</v>
          </cell>
          <cell r="BA6">
            <v>2</v>
          </cell>
          <cell r="BB6">
            <v>1</v>
          </cell>
          <cell r="BC6">
            <v>0</v>
          </cell>
          <cell r="BD6">
            <v>10</v>
          </cell>
          <cell r="BE6">
            <v>0</v>
          </cell>
          <cell r="BF6">
            <v>0</v>
          </cell>
          <cell r="BG6">
            <v>0</v>
          </cell>
          <cell r="BH6">
            <v>0</v>
          </cell>
          <cell r="BI6">
            <v>0</v>
          </cell>
          <cell r="BJ6">
            <v>0</v>
          </cell>
          <cell r="BK6">
            <v>10</v>
          </cell>
          <cell r="BL6">
            <v>0</v>
          </cell>
          <cell r="BM6">
            <v>2</v>
          </cell>
          <cell r="BN6">
            <v>0</v>
          </cell>
          <cell r="BO6">
            <v>0</v>
          </cell>
          <cell r="BP6">
            <v>1</v>
          </cell>
        </row>
        <row r="7">
          <cell r="A7" t="str">
            <v>Barnwell Road</v>
          </cell>
          <cell r="C7">
            <v>79</v>
          </cell>
          <cell r="D7">
            <v>221</v>
          </cell>
          <cell r="E7">
            <v>1</v>
          </cell>
          <cell r="F7">
            <v>301</v>
          </cell>
          <cell r="G7">
            <v>32</v>
          </cell>
          <cell r="H7">
            <v>87</v>
          </cell>
          <cell r="I7">
            <v>0</v>
          </cell>
          <cell r="J7">
            <v>0</v>
          </cell>
          <cell r="K7">
            <v>1</v>
          </cell>
          <cell r="L7">
            <v>0</v>
          </cell>
          <cell r="M7">
            <v>0</v>
          </cell>
          <cell r="N7">
            <v>0</v>
          </cell>
          <cell r="O7">
            <v>120</v>
          </cell>
          <cell r="P7">
            <v>2</v>
          </cell>
          <cell r="Q7">
            <v>4</v>
          </cell>
          <cell r="R7">
            <v>0</v>
          </cell>
          <cell r="S7">
            <v>0</v>
          </cell>
          <cell r="T7">
            <v>6</v>
          </cell>
          <cell r="U7">
            <v>427</v>
          </cell>
          <cell r="V7">
            <v>962</v>
          </cell>
          <cell r="W7">
            <v>0</v>
          </cell>
          <cell r="X7">
            <v>91</v>
          </cell>
          <cell r="Y7">
            <v>4</v>
          </cell>
          <cell r="Z7">
            <v>1057</v>
          </cell>
          <cell r="AA7">
            <v>27</v>
          </cell>
          <cell r="AB7">
            <v>5</v>
          </cell>
          <cell r="AC7">
            <v>24</v>
          </cell>
          <cell r="AD7">
            <v>56</v>
          </cell>
          <cell r="AE7">
            <v>1113</v>
          </cell>
          <cell r="AF7">
            <v>1540</v>
          </cell>
          <cell r="AG7">
            <v>0</v>
          </cell>
          <cell r="AH7">
            <v>1</v>
          </cell>
          <cell r="AI7">
            <v>1</v>
          </cell>
          <cell r="AJ7">
            <v>32</v>
          </cell>
          <cell r="AK7">
            <v>0</v>
          </cell>
          <cell r="AL7">
            <v>0</v>
          </cell>
          <cell r="AM7">
            <v>34</v>
          </cell>
          <cell r="AN7">
            <v>0</v>
          </cell>
          <cell r="AO7">
            <v>4</v>
          </cell>
          <cell r="AP7">
            <v>4</v>
          </cell>
          <cell r="AQ7">
            <v>0</v>
          </cell>
          <cell r="AR7">
            <v>0</v>
          </cell>
          <cell r="AS7">
            <v>0</v>
          </cell>
          <cell r="AT7">
            <v>0</v>
          </cell>
          <cell r="AU7">
            <v>0</v>
          </cell>
          <cell r="AV7">
            <v>0</v>
          </cell>
          <cell r="AW7">
            <v>0</v>
          </cell>
          <cell r="AX7">
            <v>0</v>
          </cell>
          <cell r="AY7">
            <v>0</v>
          </cell>
          <cell r="AZ7">
            <v>0</v>
          </cell>
          <cell r="BA7">
            <v>4</v>
          </cell>
          <cell r="BB7">
            <v>2</v>
          </cell>
          <cell r="BC7">
            <v>0</v>
          </cell>
          <cell r="BD7">
            <v>6</v>
          </cell>
          <cell r="BE7">
            <v>0</v>
          </cell>
          <cell r="BF7">
            <v>0</v>
          </cell>
          <cell r="BG7">
            <v>0</v>
          </cell>
          <cell r="BH7">
            <v>0</v>
          </cell>
          <cell r="BI7">
            <v>0</v>
          </cell>
          <cell r="BJ7">
            <v>0</v>
          </cell>
          <cell r="BK7">
            <v>6</v>
          </cell>
          <cell r="BL7">
            <v>0</v>
          </cell>
          <cell r="BM7">
            <v>0</v>
          </cell>
          <cell r="BN7">
            <v>0</v>
          </cell>
          <cell r="BO7">
            <v>0</v>
          </cell>
          <cell r="BP7">
            <v>0</v>
          </cell>
        </row>
        <row r="8">
          <cell r="A8" t="str">
            <v>Buckden</v>
          </cell>
          <cell r="C8">
            <v>104</v>
          </cell>
          <cell r="D8">
            <v>356</v>
          </cell>
          <cell r="E8">
            <v>4</v>
          </cell>
          <cell r="F8">
            <v>464</v>
          </cell>
          <cell r="G8">
            <v>31</v>
          </cell>
          <cell r="H8">
            <v>85</v>
          </cell>
          <cell r="I8">
            <v>0</v>
          </cell>
          <cell r="J8">
            <v>0</v>
          </cell>
          <cell r="K8">
            <v>0</v>
          </cell>
          <cell r="L8">
            <v>0</v>
          </cell>
          <cell r="M8">
            <v>0</v>
          </cell>
          <cell r="N8">
            <v>0</v>
          </cell>
          <cell r="O8">
            <v>116</v>
          </cell>
          <cell r="P8">
            <v>15</v>
          </cell>
          <cell r="Q8">
            <v>23</v>
          </cell>
          <cell r="R8">
            <v>4</v>
          </cell>
          <cell r="S8">
            <v>1</v>
          </cell>
          <cell r="T8">
            <v>43</v>
          </cell>
          <cell r="U8">
            <v>623</v>
          </cell>
          <cell r="V8">
            <v>545</v>
          </cell>
          <cell r="W8">
            <v>0</v>
          </cell>
          <cell r="X8">
            <v>83</v>
          </cell>
          <cell r="Y8">
            <v>5</v>
          </cell>
          <cell r="Z8">
            <v>633</v>
          </cell>
          <cell r="AA8">
            <v>8</v>
          </cell>
          <cell r="AB8">
            <v>4</v>
          </cell>
          <cell r="AC8">
            <v>18</v>
          </cell>
          <cell r="AD8">
            <v>30</v>
          </cell>
          <cell r="AE8">
            <v>663</v>
          </cell>
          <cell r="AF8">
            <v>1286</v>
          </cell>
          <cell r="AG8">
            <v>0</v>
          </cell>
          <cell r="AH8">
            <v>0</v>
          </cell>
          <cell r="AI8">
            <v>2</v>
          </cell>
          <cell r="AJ8">
            <v>8</v>
          </cell>
          <cell r="AK8">
            <v>0</v>
          </cell>
          <cell r="AL8">
            <v>0</v>
          </cell>
          <cell r="AM8">
            <v>10</v>
          </cell>
          <cell r="AN8">
            <v>0</v>
          </cell>
          <cell r="AO8">
            <v>3</v>
          </cell>
          <cell r="AP8">
            <v>3</v>
          </cell>
          <cell r="AQ8">
            <v>0</v>
          </cell>
          <cell r="AR8">
            <v>0</v>
          </cell>
          <cell r="AS8">
            <v>0</v>
          </cell>
          <cell r="AT8">
            <v>0</v>
          </cell>
          <cell r="AU8">
            <v>0</v>
          </cell>
          <cell r="AV8">
            <v>0</v>
          </cell>
          <cell r="AW8">
            <v>0</v>
          </cell>
          <cell r="AX8">
            <v>0</v>
          </cell>
          <cell r="AY8">
            <v>1</v>
          </cell>
          <cell r="AZ8">
            <v>0</v>
          </cell>
          <cell r="BA8">
            <v>0</v>
          </cell>
          <cell r="BB8">
            <v>0</v>
          </cell>
          <cell r="BC8">
            <v>0</v>
          </cell>
          <cell r="BD8">
            <v>1</v>
          </cell>
          <cell r="BE8">
            <v>0</v>
          </cell>
          <cell r="BF8">
            <v>0</v>
          </cell>
          <cell r="BG8">
            <v>0</v>
          </cell>
          <cell r="BH8">
            <v>0</v>
          </cell>
          <cell r="BI8">
            <v>0</v>
          </cell>
          <cell r="BJ8">
            <v>0</v>
          </cell>
          <cell r="BK8">
            <v>1</v>
          </cell>
          <cell r="BL8">
            <v>0</v>
          </cell>
          <cell r="BM8">
            <v>0</v>
          </cell>
          <cell r="BN8">
            <v>0</v>
          </cell>
          <cell r="BO8">
            <v>0</v>
          </cell>
          <cell r="BP8">
            <v>0</v>
          </cell>
        </row>
        <row r="9">
          <cell r="A9" t="str">
            <v>Burwell</v>
          </cell>
          <cell r="C9">
            <v>143</v>
          </cell>
          <cell r="D9">
            <v>500</v>
          </cell>
          <cell r="E9">
            <v>87</v>
          </cell>
          <cell r="F9">
            <v>730</v>
          </cell>
          <cell r="G9">
            <v>83</v>
          </cell>
          <cell r="H9">
            <v>179</v>
          </cell>
          <cell r="I9">
            <v>0</v>
          </cell>
          <cell r="J9">
            <v>0</v>
          </cell>
          <cell r="K9">
            <v>0</v>
          </cell>
          <cell r="L9">
            <v>3</v>
          </cell>
          <cell r="M9">
            <v>0</v>
          </cell>
          <cell r="N9">
            <v>0</v>
          </cell>
          <cell r="O9">
            <v>265</v>
          </cell>
          <cell r="P9">
            <v>13</v>
          </cell>
          <cell r="Q9">
            <v>18</v>
          </cell>
          <cell r="R9">
            <v>0</v>
          </cell>
          <cell r="S9">
            <v>0</v>
          </cell>
          <cell r="T9">
            <v>31</v>
          </cell>
          <cell r="U9">
            <v>1026</v>
          </cell>
          <cell r="V9">
            <v>857</v>
          </cell>
          <cell r="W9">
            <v>0</v>
          </cell>
          <cell r="X9">
            <v>113</v>
          </cell>
          <cell r="Y9">
            <v>7</v>
          </cell>
          <cell r="Z9">
            <v>977</v>
          </cell>
          <cell r="AA9">
            <v>7</v>
          </cell>
          <cell r="AB9">
            <v>2</v>
          </cell>
          <cell r="AC9">
            <v>14</v>
          </cell>
          <cell r="AD9">
            <v>23</v>
          </cell>
          <cell r="AE9">
            <v>1000</v>
          </cell>
          <cell r="AF9">
            <v>2026</v>
          </cell>
          <cell r="AG9">
            <v>0</v>
          </cell>
          <cell r="AH9">
            <v>7</v>
          </cell>
          <cell r="AI9">
            <v>0</v>
          </cell>
          <cell r="AJ9">
            <v>18</v>
          </cell>
          <cell r="AK9">
            <v>0</v>
          </cell>
          <cell r="AL9">
            <v>0</v>
          </cell>
          <cell r="AM9">
            <v>25</v>
          </cell>
          <cell r="AN9">
            <v>0</v>
          </cell>
          <cell r="AO9">
            <v>21</v>
          </cell>
          <cell r="AP9">
            <v>21</v>
          </cell>
          <cell r="AQ9">
            <v>0</v>
          </cell>
          <cell r="AR9">
            <v>0</v>
          </cell>
          <cell r="AS9">
            <v>0</v>
          </cell>
          <cell r="AT9">
            <v>0</v>
          </cell>
          <cell r="AU9">
            <v>0</v>
          </cell>
          <cell r="AV9">
            <v>0</v>
          </cell>
          <cell r="AW9">
            <v>0</v>
          </cell>
          <cell r="AX9">
            <v>0</v>
          </cell>
          <cell r="AY9">
            <v>6</v>
          </cell>
          <cell r="AZ9">
            <v>1</v>
          </cell>
          <cell r="BA9">
            <v>3</v>
          </cell>
          <cell r="BB9">
            <v>2</v>
          </cell>
          <cell r="BC9">
            <v>0</v>
          </cell>
          <cell r="BD9">
            <v>12</v>
          </cell>
          <cell r="BE9">
            <v>0</v>
          </cell>
          <cell r="BF9">
            <v>0</v>
          </cell>
          <cell r="BG9">
            <v>0</v>
          </cell>
          <cell r="BH9">
            <v>0</v>
          </cell>
          <cell r="BI9">
            <v>0</v>
          </cell>
          <cell r="BJ9">
            <v>0</v>
          </cell>
          <cell r="BK9">
            <v>12</v>
          </cell>
          <cell r="BL9">
            <v>0</v>
          </cell>
          <cell r="BM9">
            <v>0</v>
          </cell>
          <cell r="BN9">
            <v>0</v>
          </cell>
          <cell r="BO9">
            <v>0</v>
          </cell>
          <cell r="BP9">
            <v>0</v>
          </cell>
        </row>
        <row r="10">
          <cell r="A10" t="str">
            <v>Cambourne</v>
          </cell>
          <cell r="C10">
            <v>315</v>
          </cell>
          <cell r="D10">
            <v>1050</v>
          </cell>
          <cell r="E10">
            <v>19</v>
          </cell>
          <cell r="F10">
            <v>1384</v>
          </cell>
          <cell r="G10">
            <v>139</v>
          </cell>
          <cell r="H10">
            <v>237</v>
          </cell>
          <cell r="I10">
            <v>2</v>
          </cell>
          <cell r="J10">
            <v>0</v>
          </cell>
          <cell r="K10">
            <v>3</v>
          </cell>
          <cell r="L10">
            <v>0</v>
          </cell>
          <cell r="M10">
            <v>0</v>
          </cell>
          <cell r="N10">
            <v>0</v>
          </cell>
          <cell r="O10">
            <v>381</v>
          </cell>
          <cell r="P10">
            <v>44</v>
          </cell>
          <cell r="Q10">
            <v>17</v>
          </cell>
          <cell r="R10">
            <v>1</v>
          </cell>
          <cell r="S10">
            <v>1</v>
          </cell>
          <cell r="T10">
            <v>63</v>
          </cell>
          <cell r="U10">
            <v>1828</v>
          </cell>
          <cell r="V10">
            <v>3930</v>
          </cell>
          <cell r="W10">
            <v>7</v>
          </cell>
          <cell r="X10">
            <v>538</v>
          </cell>
          <cell r="Y10">
            <v>25</v>
          </cell>
          <cell r="Z10">
            <v>4500</v>
          </cell>
          <cell r="AA10">
            <v>40</v>
          </cell>
          <cell r="AB10">
            <v>22</v>
          </cell>
          <cell r="AC10">
            <v>104</v>
          </cell>
          <cell r="AD10">
            <v>166</v>
          </cell>
          <cell r="AE10">
            <v>4666</v>
          </cell>
          <cell r="AF10">
            <v>6494</v>
          </cell>
          <cell r="AG10">
            <v>0</v>
          </cell>
          <cell r="AH10">
            <v>1</v>
          </cell>
          <cell r="AI10">
            <v>3</v>
          </cell>
          <cell r="AJ10">
            <v>39</v>
          </cell>
          <cell r="AK10">
            <v>0</v>
          </cell>
          <cell r="AL10">
            <v>0</v>
          </cell>
          <cell r="AM10">
            <v>43</v>
          </cell>
          <cell r="AN10">
            <v>0</v>
          </cell>
          <cell r="AO10">
            <v>70</v>
          </cell>
          <cell r="AP10">
            <v>70</v>
          </cell>
          <cell r="AQ10">
            <v>0</v>
          </cell>
          <cell r="AR10">
            <v>0</v>
          </cell>
          <cell r="AS10">
            <v>0</v>
          </cell>
          <cell r="AT10">
            <v>0</v>
          </cell>
          <cell r="AU10">
            <v>0</v>
          </cell>
          <cell r="AV10">
            <v>0</v>
          </cell>
          <cell r="AW10">
            <v>0</v>
          </cell>
          <cell r="AX10">
            <v>0</v>
          </cell>
          <cell r="AY10">
            <v>22</v>
          </cell>
          <cell r="AZ10">
            <v>12</v>
          </cell>
          <cell r="BA10">
            <v>19</v>
          </cell>
          <cell r="BB10">
            <v>6</v>
          </cell>
          <cell r="BC10">
            <v>1</v>
          </cell>
          <cell r="BD10">
            <v>60</v>
          </cell>
          <cell r="BE10">
            <v>0</v>
          </cell>
          <cell r="BF10">
            <v>0</v>
          </cell>
          <cell r="BG10">
            <v>0</v>
          </cell>
          <cell r="BH10">
            <v>0</v>
          </cell>
          <cell r="BI10">
            <v>0</v>
          </cell>
          <cell r="BJ10">
            <v>0</v>
          </cell>
          <cell r="BK10">
            <v>60</v>
          </cell>
          <cell r="BL10">
            <v>0</v>
          </cell>
          <cell r="BM10">
            <v>0</v>
          </cell>
          <cell r="BN10">
            <v>0</v>
          </cell>
          <cell r="BO10">
            <v>0</v>
          </cell>
          <cell r="BP10">
            <v>4</v>
          </cell>
        </row>
        <row r="11">
          <cell r="A11" t="str">
            <v>Cambridge Central</v>
          </cell>
          <cell r="C11">
            <v>1814</v>
          </cell>
          <cell r="D11">
            <v>4694</v>
          </cell>
          <cell r="E11">
            <v>38</v>
          </cell>
          <cell r="F11">
            <v>6546</v>
          </cell>
          <cell r="G11">
            <v>1881</v>
          </cell>
          <cell r="H11">
            <v>4468</v>
          </cell>
          <cell r="I11">
            <v>1</v>
          </cell>
          <cell r="J11">
            <v>0</v>
          </cell>
          <cell r="K11">
            <v>304</v>
          </cell>
          <cell r="L11">
            <v>102</v>
          </cell>
          <cell r="M11">
            <v>0</v>
          </cell>
          <cell r="N11">
            <v>0</v>
          </cell>
          <cell r="O11">
            <v>6756</v>
          </cell>
          <cell r="P11">
            <v>93</v>
          </cell>
          <cell r="Q11">
            <v>65</v>
          </cell>
          <cell r="R11">
            <v>8</v>
          </cell>
          <cell r="S11">
            <v>15</v>
          </cell>
          <cell r="T11">
            <v>181</v>
          </cell>
          <cell r="U11">
            <v>13483</v>
          </cell>
          <cell r="V11">
            <v>11164</v>
          </cell>
          <cell r="W11">
            <v>53</v>
          </cell>
          <cell r="X11">
            <v>1647</v>
          </cell>
          <cell r="Y11">
            <v>50</v>
          </cell>
          <cell r="Z11">
            <v>12914</v>
          </cell>
          <cell r="AA11">
            <v>182</v>
          </cell>
          <cell r="AB11">
            <v>80</v>
          </cell>
          <cell r="AC11">
            <v>487</v>
          </cell>
          <cell r="AD11">
            <v>749</v>
          </cell>
          <cell r="AE11">
            <v>13663</v>
          </cell>
          <cell r="AF11">
            <v>27146</v>
          </cell>
          <cell r="AG11">
            <v>0</v>
          </cell>
          <cell r="AH11">
            <v>4</v>
          </cell>
          <cell r="AI11">
            <v>27</v>
          </cell>
          <cell r="AJ11">
            <v>156</v>
          </cell>
          <cell r="AK11">
            <v>0</v>
          </cell>
          <cell r="AL11">
            <v>0</v>
          </cell>
          <cell r="AM11">
            <v>187</v>
          </cell>
          <cell r="AN11">
            <v>1</v>
          </cell>
          <cell r="AO11">
            <v>199</v>
          </cell>
          <cell r="AP11">
            <v>200</v>
          </cell>
          <cell r="AQ11">
            <v>0</v>
          </cell>
          <cell r="AR11">
            <v>1</v>
          </cell>
          <cell r="AS11">
            <v>6</v>
          </cell>
          <cell r="AT11">
            <v>5</v>
          </cell>
          <cell r="AU11">
            <v>1</v>
          </cell>
          <cell r="AV11">
            <v>13</v>
          </cell>
          <cell r="AW11">
            <v>1</v>
          </cell>
          <cell r="AX11">
            <v>2</v>
          </cell>
          <cell r="AY11">
            <v>99</v>
          </cell>
          <cell r="AZ11">
            <v>66</v>
          </cell>
          <cell r="BA11">
            <v>125</v>
          </cell>
          <cell r="BB11">
            <v>95</v>
          </cell>
          <cell r="BC11">
            <v>16</v>
          </cell>
          <cell r="BD11">
            <v>404</v>
          </cell>
          <cell r="BE11">
            <v>0</v>
          </cell>
          <cell r="BF11">
            <v>0</v>
          </cell>
          <cell r="BG11">
            <v>0</v>
          </cell>
          <cell r="BH11">
            <v>0</v>
          </cell>
          <cell r="BI11">
            <v>0</v>
          </cell>
          <cell r="BJ11">
            <v>0</v>
          </cell>
          <cell r="BK11">
            <v>417</v>
          </cell>
          <cell r="BL11">
            <v>51</v>
          </cell>
          <cell r="BM11">
            <v>0</v>
          </cell>
          <cell r="BN11">
            <v>0</v>
          </cell>
          <cell r="BO11">
            <v>0</v>
          </cell>
          <cell r="BP11">
            <v>5</v>
          </cell>
        </row>
        <row r="12">
          <cell r="A12" t="str">
            <v>Chatteris</v>
          </cell>
          <cell r="C12">
            <v>299</v>
          </cell>
          <cell r="D12">
            <v>598</v>
          </cell>
          <cell r="E12">
            <v>6</v>
          </cell>
          <cell r="F12">
            <v>903</v>
          </cell>
          <cell r="G12">
            <v>49</v>
          </cell>
          <cell r="H12">
            <v>89</v>
          </cell>
          <cell r="I12">
            <v>0</v>
          </cell>
          <cell r="J12">
            <v>4</v>
          </cell>
          <cell r="K12">
            <v>3</v>
          </cell>
          <cell r="L12">
            <v>1</v>
          </cell>
          <cell r="M12">
            <v>0</v>
          </cell>
          <cell r="N12">
            <v>0</v>
          </cell>
          <cell r="O12">
            <v>146</v>
          </cell>
          <cell r="P12">
            <v>27</v>
          </cell>
          <cell r="Q12">
            <v>29</v>
          </cell>
          <cell r="R12">
            <v>2</v>
          </cell>
          <cell r="S12">
            <v>5</v>
          </cell>
          <cell r="T12">
            <v>63</v>
          </cell>
          <cell r="U12">
            <v>1112</v>
          </cell>
          <cell r="V12">
            <v>575</v>
          </cell>
          <cell r="W12">
            <v>1</v>
          </cell>
          <cell r="X12">
            <v>66</v>
          </cell>
          <cell r="Y12">
            <v>6</v>
          </cell>
          <cell r="Z12">
            <v>648</v>
          </cell>
          <cell r="AA12">
            <v>8</v>
          </cell>
          <cell r="AB12">
            <v>5</v>
          </cell>
          <cell r="AC12">
            <v>16</v>
          </cell>
          <cell r="AD12">
            <v>29</v>
          </cell>
          <cell r="AE12">
            <v>677</v>
          </cell>
          <cell r="AF12">
            <v>1789</v>
          </cell>
          <cell r="AG12">
            <v>0</v>
          </cell>
          <cell r="AH12">
            <v>5</v>
          </cell>
          <cell r="AI12">
            <v>0</v>
          </cell>
          <cell r="AJ12">
            <v>34</v>
          </cell>
          <cell r="AK12">
            <v>0</v>
          </cell>
          <cell r="AL12">
            <v>0</v>
          </cell>
          <cell r="AM12">
            <v>39</v>
          </cell>
          <cell r="AN12">
            <v>0</v>
          </cell>
          <cell r="AO12">
            <v>9</v>
          </cell>
          <cell r="AP12">
            <v>9</v>
          </cell>
          <cell r="AQ12">
            <v>0</v>
          </cell>
          <cell r="AR12">
            <v>0</v>
          </cell>
          <cell r="AS12">
            <v>0</v>
          </cell>
          <cell r="AT12">
            <v>0</v>
          </cell>
          <cell r="AU12">
            <v>0</v>
          </cell>
          <cell r="AV12">
            <v>0</v>
          </cell>
          <cell r="AW12">
            <v>0</v>
          </cell>
          <cell r="AX12">
            <v>1</v>
          </cell>
          <cell r="AY12">
            <v>4</v>
          </cell>
          <cell r="AZ12">
            <v>0</v>
          </cell>
          <cell r="BA12">
            <v>6</v>
          </cell>
          <cell r="BB12">
            <v>7</v>
          </cell>
          <cell r="BC12">
            <v>0</v>
          </cell>
          <cell r="BD12">
            <v>18</v>
          </cell>
          <cell r="BE12">
            <v>0</v>
          </cell>
          <cell r="BF12">
            <v>0</v>
          </cell>
          <cell r="BG12">
            <v>0</v>
          </cell>
          <cell r="BH12">
            <v>0</v>
          </cell>
          <cell r="BI12">
            <v>0</v>
          </cell>
          <cell r="BJ12">
            <v>0</v>
          </cell>
          <cell r="BK12">
            <v>18</v>
          </cell>
          <cell r="BL12">
            <v>0</v>
          </cell>
          <cell r="BM12">
            <v>0</v>
          </cell>
          <cell r="BN12">
            <v>0</v>
          </cell>
          <cell r="BO12">
            <v>0</v>
          </cell>
          <cell r="BP12">
            <v>0</v>
          </cell>
        </row>
        <row r="13">
          <cell r="A13" t="str">
            <v>Cherry Hinton</v>
          </cell>
          <cell r="C13">
            <v>219</v>
          </cell>
          <cell r="D13">
            <v>692</v>
          </cell>
          <cell r="E13">
            <v>0</v>
          </cell>
          <cell r="F13">
            <v>911</v>
          </cell>
          <cell r="G13">
            <v>126</v>
          </cell>
          <cell r="H13">
            <v>248</v>
          </cell>
          <cell r="I13">
            <v>0</v>
          </cell>
          <cell r="J13">
            <v>0</v>
          </cell>
          <cell r="K13">
            <v>0</v>
          </cell>
          <cell r="L13">
            <v>0</v>
          </cell>
          <cell r="M13">
            <v>0</v>
          </cell>
          <cell r="N13">
            <v>0</v>
          </cell>
          <cell r="O13">
            <v>374</v>
          </cell>
          <cell r="P13">
            <v>25</v>
          </cell>
          <cell r="Q13">
            <v>18</v>
          </cell>
          <cell r="R13">
            <v>0</v>
          </cell>
          <cell r="S13">
            <v>0</v>
          </cell>
          <cell r="T13">
            <v>43</v>
          </cell>
          <cell r="U13">
            <v>1328</v>
          </cell>
          <cell r="V13">
            <v>2617</v>
          </cell>
          <cell r="W13">
            <v>2</v>
          </cell>
          <cell r="X13">
            <v>473</v>
          </cell>
          <cell r="Y13">
            <v>5</v>
          </cell>
          <cell r="Z13">
            <v>3097</v>
          </cell>
          <cell r="AA13">
            <v>36</v>
          </cell>
          <cell r="AB13">
            <v>7</v>
          </cell>
          <cell r="AC13">
            <v>108</v>
          </cell>
          <cell r="AD13">
            <v>151</v>
          </cell>
          <cell r="AE13">
            <v>3248</v>
          </cell>
          <cell r="AF13">
            <v>4576</v>
          </cell>
          <cell r="AG13">
            <v>0</v>
          </cell>
          <cell r="AH13">
            <v>1</v>
          </cell>
          <cell r="AI13">
            <v>0</v>
          </cell>
          <cell r="AJ13">
            <v>6</v>
          </cell>
          <cell r="AK13">
            <v>0</v>
          </cell>
          <cell r="AL13">
            <v>0</v>
          </cell>
          <cell r="AM13">
            <v>7</v>
          </cell>
          <cell r="AN13">
            <v>0</v>
          </cell>
          <cell r="AO13">
            <v>43</v>
          </cell>
          <cell r="AP13">
            <v>43</v>
          </cell>
          <cell r="AQ13">
            <v>0</v>
          </cell>
          <cell r="AR13">
            <v>0</v>
          </cell>
          <cell r="AS13">
            <v>0</v>
          </cell>
          <cell r="AT13">
            <v>0</v>
          </cell>
          <cell r="AU13">
            <v>0</v>
          </cell>
          <cell r="AV13">
            <v>0</v>
          </cell>
          <cell r="AW13">
            <v>0</v>
          </cell>
          <cell r="AX13">
            <v>0</v>
          </cell>
          <cell r="AY13">
            <v>7</v>
          </cell>
          <cell r="AZ13">
            <v>7</v>
          </cell>
          <cell r="BA13">
            <v>8</v>
          </cell>
          <cell r="BB13">
            <v>5</v>
          </cell>
          <cell r="BC13">
            <v>1</v>
          </cell>
          <cell r="BD13">
            <v>28</v>
          </cell>
          <cell r="BE13">
            <v>0</v>
          </cell>
          <cell r="BF13">
            <v>0</v>
          </cell>
          <cell r="BG13">
            <v>0</v>
          </cell>
          <cell r="BH13">
            <v>0</v>
          </cell>
          <cell r="BI13">
            <v>0</v>
          </cell>
          <cell r="BJ13">
            <v>0</v>
          </cell>
          <cell r="BK13">
            <v>28</v>
          </cell>
          <cell r="BL13">
            <v>0</v>
          </cell>
          <cell r="BM13">
            <v>0</v>
          </cell>
          <cell r="BN13">
            <v>0</v>
          </cell>
          <cell r="BO13">
            <v>0</v>
          </cell>
          <cell r="BP13">
            <v>0</v>
          </cell>
        </row>
        <row r="14">
          <cell r="A14" t="str">
            <v>Comberton</v>
          </cell>
          <cell r="C14">
            <v>169</v>
          </cell>
          <cell r="D14">
            <v>373</v>
          </cell>
          <cell r="E14">
            <v>2</v>
          </cell>
          <cell r="F14">
            <v>544</v>
          </cell>
          <cell r="G14">
            <v>46</v>
          </cell>
          <cell r="H14">
            <v>123</v>
          </cell>
          <cell r="I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169</v>
          </cell>
          <cell r="P14">
            <v>5</v>
          </cell>
          <cell r="Q14">
            <v>4</v>
          </cell>
          <cell r="R14">
            <v>1</v>
          </cell>
          <cell r="S14">
            <v>1</v>
          </cell>
          <cell r="T14">
            <v>11</v>
          </cell>
          <cell r="U14">
            <v>724</v>
          </cell>
          <cell r="V14">
            <v>862</v>
          </cell>
          <cell r="W14">
            <v>0</v>
          </cell>
          <cell r="X14">
            <v>154</v>
          </cell>
          <cell r="Y14">
            <v>1</v>
          </cell>
          <cell r="Z14">
            <v>1017</v>
          </cell>
          <cell r="AA14">
            <v>23</v>
          </cell>
          <cell r="AB14">
            <v>8</v>
          </cell>
          <cell r="AC14">
            <v>60</v>
          </cell>
          <cell r="AD14">
            <v>91</v>
          </cell>
          <cell r="AE14">
            <v>1108</v>
          </cell>
          <cell r="AF14">
            <v>1832</v>
          </cell>
          <cell r="AG14">
            <v>0</v>
          </cell>
          <cell r="AH14">
            <v>0</v>
          </cell>
          <cell r="AI14">
            <v>0</v>
          </cell>
          <cell r="AJ14">
            <v>2</v>
          </cell>
          <cell r="AK14">
            <v>0</v>
          </cell>
          <cell r="AL14">
            <v>0</v>
          </cell>
          <cell r="AM14">
            <v>2</v>
          </cell>
          <cell r="AN14">
            <v>0</v>
          </cell>
          <cell r="AO14">
            <v>18</v>
          </cell>
          <cell r="AP14">
            <v>18</v>
          </cell>
          <cell r="AQ14">
            <v>0</v>
          </cell>
          <cell r="AR14">
            <v>0</v>
          </cell>
          <cell r="AS14">
            <v>0</v>
          </cell>
          <cell r="AT14">
            <v>0</v>
          </cell>
          <cell r="AU14">
            <v>0</v>
          </cell>
          <cell r="AV14">
            <v>0</v>
          </cell>
          <cell r="AW14">
            <v>0</v>
          </cell>
          <cell r="AX14">
            <v>0</v>
          </cell>
          <cell r="AY14">
            <v>6</v>
          </cell>
          <cell r="AZ14">
            <v>1</v>
          </cell>
          <cell r="BA14">
            <v>4</v>
          </cell>
          <cell r="BB14">
            <v>7</v>
          </cell>
          <cell r="BC14">
            <v>0</v>
          </cell>
          <cell r="BD14">
            <v>18</v>
          </cell>
          <cell r="BE14">
            <v>0</v>
          </cell>
          <cell r="BF14">
            <v>0</v>
          </cell>
          <cell r="BG14">
            <v>0</v>
          </cell>
          <cell r="BH14">
            <v>0</v>
          </cell>
          <cell r="BI14">
            <v>0</v>
          </cell>
          <cell r="BJ14">
            <v>0</v>
          </cell>
          <cell r="BK14">
            <v>18</v>
          </cell>
          <cell r="BL14">
            <v>0</v>
          </cell>
          <cell r="BM14">
            <v>0</v>
          </cell>
          <cell r="BN14">
            <v>0</v>
          </cell>
          <cell r="BO14">
            <v>0</v>
          </cell>
          <cell r="BP14">
            <v>0</v>
          </cell>
        </row>
        <row r="15">
          <cell r="A15" t="str">
            <v>Cottenham</v>
          </cell>
          <cell r="C15">
            <v>138</v>
          </cell>
          <cell r="D15">
            <v>342</v>
          </cell>
          <cell r="E15">
            <v>1</v>
          </cell>
          <cell r="F15">
            <v>481</v>
          </cell>
          <cell r="G15">
            <v>63</v>
          </cell>
          <cell r="H15">
            <v>103</v>
          </cell>
          <cell r="I15">
            <v>0</v>
          </cell>
          <cell r="J15">
            <v>0</v>
          </cell>
          <cell r="K15">
            <v>0</v>
          </cell>
          <cell r="L15">
            <v>0</v>
          </cell>
          <cell r="M15">
            <v>0</v>
          </cell>
          <cell r="N15">
            <v>0</v>
          </cell>
          <cell r="O15">
            <v>166</v>
          </cell>
          <cell r="P15">
            <v>45</v>
          </cell>
          <cell r="Q15">
            <v>23</v>
          </cell>
          <cell r="R15">
            <v>5</v>
          </cell>
          <cell r="S15">
            <v>1</v>
          </cell>
          <cell r="T15">
            <v>74</v>
          </cell>
          <cell r="U15">
            <v>721</v>
          </cell>
          <cell r="V15">
            <v>981</v>
          </cell>
          <cell r="W15">
            <v>1</v>
          </cell>
          <cell r="X15">
            <v>148</v>
          </cell>
          <cell r="Y15">
            <v>10</v>
          </cell>
          <cell r="Z15">
            <v>1140</v>
          </cell>
          <cell r="AA15">
            <v>20</v>
          </cell>
          <cell r="AB15">
            <v>6</v>
          </cell>
          <cell r="AC15">
            <v>48</v>
          </cell>
          <cell r="AD15">
            <v>74</v>
          </cell>
          <cell r="AE15">
            <v>1214</v>
          </cell>
          <cell r="AF15">
            <v>1935</v>
          </cell>
          <cell r="AG15">
            <v>0</v>
          </cell>
          <cell r="AH15">
            <v>0</v>
          </cell>
          <cell r="AI15">
            <v>0</v>
          </cell>
          <cell r="AJ15">
            <v>11</v>
          </cell>
          <cell r="AK15">
            <v>0</v>
          </cell>
          <cell r="AL15">
            <v>0</v>
          </cell>
          <cell r="AM15">
            <v>11</v>
          </cell>
          <cell r="AN15">
            <v>0</v>
          </cell>
          <cell r="AO15">
            <v>13</v>
          </cell>
          <cell r="AP15">
            <v>13</v>
          </cell>
          <cell r="AQ15">
            <v>0</v>
          </cell>
          <cell r="AR15">
            <v>0</v>
          </cell>
          <cell r="AS15">
            <v>0</v>
          </cell>
          <cell r="AT15">
            <v>0</v>
          </cell>
          <cell r="AU15">
            <v>0</v>
          </cell>
          <cell r="AV15">
            <v>0</v>
          </cell>
          <cell r="AW15">
            <v>0</v>
          </cell>
          <cell r="AX15">
            <v>0</v>
          </cell>
          <cell r="AY15">
            <v>3</v>
          </cell>
          <cell r="AZ15">
            <v>0</v>
          </cell>
          <cell r="BA15">
            <v>0</v>
          </cell>
          <cell r="BB15">
            <v>0</v>
          </cell>
          <cell r="BC15">
            <v>0</v>
          </cell>
          <cell r="BD15">
            <v>3</v>
          </cell>
          <cell r="BE15">
            <v>0</v>
          </cell>
          <cell r="BF15">
            <v>0</v>
          </cell>
          <cell r="BG15">
            <v>0</v>
          </cell>
          <cell r="BH15">
            <v>0</v>
          </cell>
          <cell r="BI15">
            <v>0</v>
          </cell>
          <cell r="BJ15">
            <v>0</v>
          </cell>
          <cell r="BK15">
            <v>3</v>
          </cell>
          <cell r="BL15">
            <v>0</v>
          </cell>
          <cell r="BM15">
            <v>0</v>
          </cell>
          <cell r="BN15">
            <v>0</v>
          </cell>
          <cell r="BO15">
            <v>0</v>
          </cell>
          <cell r="BP15">
            <v>0</v>
          </cell>
        </row>
        <row r="16">
          <cell r="A16" t="str">
            <v>Ely</v>
          </cell>
          <cell r="C16">
            <v>839</v>
          </cell>
          <cell r="D16">
            <v>2218</v>
          </cell>
          <cell r="E16">
            <v>45</v>
          </cell>
          <cell r="F16">
            <v>3102</v>
          </cell>
          <cell r="G16">
            <v>497</v>
          </cell>
          <cell r="H16">
            <v>852</v>
          </cell>
          <cell r="I16">
            <v>2</v>
          </cell>
          <cell r="J16">
            <v>0</v>
          </cell>
          <cell r="K16">
            <v>128</v>
          </cell>
          <cell r="L16">
            <v>2</v>
          </cell>
          <cell r="M16">
            <v>0</v>
          </cell>
          <cell r="N16">
            <v>0</v>
          </cell>
          <cell r="O16">
            <v>1481</v>
          </cell>
          <cell r="P16">
            <v>138</v>
          </cell>
          <cell r="Q16">
            <v>91</v>
          </cell>
          <cell r="R16">
            <v>6</v>
          </cell>
          <cell r="S16">
            <v>4</v>
          </cell>
          <cell r="T16">
            <v>239</v>
          </cell>
          <cell r="U16">
            <v>4822</v>
          </cell>
          <cell r="V16">
            <v>5841</v>
          </cell>
          <cell r="W16">
            <v>24</v>
          </cell>
          <cell r="X16">
            <v>955</v>
          </cell>
          <cell r="Y16">
            <v>90</v>
          </cell>
          <cell r="Z16">
            <v>6910</v>
          </cell>
          <cell r="AA16">
            <v>53</v>
          </cell>
          <cell r="AB16">
            <v>17</v>
          </cell>
          <cell r="AC16">
            <v>206</v>
          </cell>
          <cell r="AD16">
            <v>276</v>
          </cell>
          <cell r="AE16">
            <v>7186</v>
          </cell>
          <cell r="AF16">
            <v>12008</v>
          </cell>
          <cell r="AG16">
            <v>0</v>
          </cell>
          <cell r="AH16">
            <v>17</v>
          </cell>
          <cell r="AI16">
            <v>10</v>
          </cell>
          <cell r="AJ16">
            <v>152</v>
          </cell>
          <cell r="AK16">
            <v>0</v>
          </cell>
          <cell r="AL16">
            <v>4</v>
          </cell>
          <cell r="AM16">
            <v>183</v>
          </cell>
          <cell r="AN16">
            <v>0</v>
          </cell>
          <cell r="AO16">
            <v>80</v>
          </cell>
          <cell r="AP16">
            <v>80</v>
          </cell>
          <cell r="AQ16">
            <v>0</v>
          </cell>
          <cell r="AR16">
            <v>0</v>
          </cell>
          <cell r="AS16">
            <v>0</v>
          </cell>
          <cell r="AT16">
            <v>0</v>
          </cell>
          <cell r="AU16">
            <v>0</v>
          </cell>
          <cell r="AV16">
            <v>0</v>
          </cell>
          <cell r="AW16">
            <v>0</v>
          </cell>
          <cell r="AX16">
            <v>3</v>
          </cell>
          <cell r="AY16">
            <v>53</v>
          </cell>
          <cell r="AZ16">
            <v>22</v>
          </cell>
          <cell r="BA16">
            <v>47</v>
          </cell>
          <cell r="BB16">
            <v>20</v>
          </cell>
          <cell r="BC16">
            <v>5</v>
          </cell>
          <cell r="BD16">
            <v>150</v>
          </cell>
          <cell r="BE16">
            <v>0</v>
          </cell>
          <cell r="BF16">
            <v>0</v>
          </cell>
          <cell r="BG16">
            <v>0</v>
          </cell>
          <cell r="BH16">
            <v>0</v>
          </cell>
          <cell r="BI16">
            <v>0</v>
          </cell>
          <cell r="BJ16">
            <v>0</v>
          </cell>
          <cell r="BK16">
            <v>150</v>
          </cell>
          <cell r="BL16">
            <v>0</v>
          </cell>
          <cell r="BM16">
            <v>0</v>
          </cell>
          <cell r="BN16">
            <v>0</v>
          </cell>
          <cell r="BO16">
            <v>0</v>
          </cell>
          <cell r="BP16">
            <v>2</v>
          </cell>
        </row>
        <row r="17">
          <cell r="A17" t="str">
            <v>Great Shelford</v>
          </cell>
          <cell r="C17">
            <v>349</v>
          </cell>
          <cell r="D17">
            <v>854</v>
          </cell>
          <cell r="E17">
            <v>53</v>
          </cell>
          <cell r="F17">
            <v>1256</v>
          </cell>
          <cell r="G17">
            <v>186</v>
          </cell>
          <cell r="H17">
            <v>336</v>
          </cell>
          <cell r="I17">
            <v>0</v>
          </cell>
          <cell r="J17">
            <v>0</v>
          </cell>
          <cell r="K17">
            <v>1</v>
          </cell>
          <cell r="L17">
            <v>4</v>
          </cell>
          <cell r="M17">
            <v>0</v>
          </cell>
          <cell r="N17">
            <v>0</v>
          </cell>
          <cell r="O17">
            <v>527</v>
          </cell>
          <cell r="P17">
            <v>21</v>
          </cell>
          <cell r="Q17">
            <v>21</v>
          </cell>
          <cell r="R17">
            <v>0</v>
          </cell>
          <cell r="S17">
            <v>0</v>
          </cell>
          <cell r="T17">
            <v>42</v>
          </cell>
          <cell r="U17">
            <v>1825</v>
          </cell>
          <cell r="V17">
            <v>2518</v>
          </cell>
          <cell r="W17">
            <v>2</v>
          </cell>
          <cell r="X17">
            <v>404</v>
          </cell>
          <cell r="Y17">
            <v>11</v>
          </cell>
          <cell r="Z17">
            <v>2935</v>
          </cell>
          <cell r="AA17">
            <v>45</v>
          </cell>
          <cell r="AB17">
            <v>11</v>
          </cell>
          <cell r="AC17">
            <v>87</v>
          </cell>
          <cell r="AD17">
            <v>143</v>
          </cell>
          <cell r="AE17">
            <v>3078</v>
          </cell>
          <cell r="AF17">
            <v>4903</v>
          </cell>
          <cell r="AG17">
            <v>0</v>
          </cell>
          <cell r="AH17">
            <v>1</v>
          </cell>
          <cell r="AI17">
            <v>3</v>
          </cell>
          <cell r="AJ17">
            <v>23</v>
          </cell>
          <cell r="AK17">
            <v>0</v>
          </cell>
          <cell r="AL17">
            <v>0</v>
          </cell>
          <cell r="AM17">
            <v>27</v>
          </cell>
          <cell r="AN17">
            <v>0</v>
          </cell>
          <cell r="AO17">
            <v>67</v>
          </cell>
          <cell r="AP17">
            <v>67</v>
          </cell>
          <cell r="AQ17">
            <v>0</v>
          </cell>
          <cell r="AR17">
            <v>0</v>
          </cell>
          <cell r="AS17">
            <v>0</v>
          </cell>
          <cell r="AT17">
            <v>0</v>
          </cell>
          <cell r="AU17">
            <v>0</v>
          </cell>
          <cell r="AV17">
            <v>0</v>
          </cell>
          <cell r="AW17">
            <v>0</v>
          </cell>
          <cell r="AX17">
            <v>1</v>
          </cell>
          <cell r="AY17">
            <v>9</v>
          </cell>
          <cell r="AZ17">
            <v>7</v>
          </cell>
          <cell r="BA17">
            <v>8</v>
          </cell>
          <cell r="BB17">
            <v>3</v>
          </cell>
          <cell r="BC17">
            <v>1</v>
          </cell>
          <cell r="BD17">
            <v>29</v>
          </cell>
          <cell r="BE17">
            <v>0</v>
          </cell>
          <cell r="BF17">
            <v>0</v>
          </cell>
          <cell r="BG17">
            <v>0</v>
          </cell>
          <cell r="BH17">
            <v>0</v>
          </cell>
          <cell r="BI17">
            <v>0</v>
          </cell>
          <cell r="BJ17">
            <v>0</v>
          </cell>
          <cell r="BK17">
            <v>29</v>
          </cell>
          <cell r="BL17">
            <v>0</v>
          </cell>
          <cell r="BM17">
            <v>0</v>
          </cell>
          <cell r="BN17">
            <v>0</v>
          </cell>
          <cell r="BO17">
            <v>0</v>
          </cell>
          <cell r="BP17">
            <v>0</v>
          </cell>
        </row>
        <row r="18">
          <cell r="A18" t="str">
            <v>Histon</v>
          </cell>
          <cell r="C18">
            <v>375</v>
          </cell>
          <cell r="D18">
            <v>648</v>
          </cell>
          <cell r="E18">
            <v>3</v>
          </cell>
          <cell r="F18">
            <v>1026</v>
          </cell>
          <cell r="G18">
            <v>136</v>
          </cell>
          <cell r="H18">
            <v>288</v>
          </cell>
          <cell r="I18">
            <v>0</v>
          </cell>
          <cell r="J18">
            <v>0</v>
          </cell>
          <cell r="K18">
            <v>6</v>
          </cell>
          <cell r="L18">
            <v>0</v>
          </cell>
          <cell r="M18">
            <v>0</v>
          </cell>
          <cell r="N18">
            <v>0</v>
          </cell>
          <cell r="O18">
            <v>430</v>
          </cell>
          <cell r="P18">
            <v>51</v>
          </cell>
          <cell r="Q18">
            <v>36</v>
          </cell>
          <cell r="R18">
            <v>1</v>
          </cell>
          <cell r="S18">
            <v>3</v>
          </cell>
          <cell r="T18">
            <v>91</v>
          </cell>
          <cell r="U18">
            <v>1547</v>
          </cell>
          <cell r="V18">
            <v>2358</v>
          </cell>
          <cell r="W18">
            <v>2</v>
          </cell>
          <cell r="X18">
            <v>434</v>
          </cell>
          <cell r="Y18">
            <v>25</v>
          </cell>
          <cell r="Z18">
            <v>2819</v>
          </cell>
          <cell r="AA18">
            <v>44</v>
          </cell>
          <cell r="AB18">
            <v>7</v>
          </cell>
          <cell r="AC18">
            <v>84</v>
          </cell>
          <cell r="AD18">
            <v>135</v>
          </cell>
          <cell r="AE18">
            <v>2954</v>
          </cell>
          <cell r="AF18">
            <v>4501</v>
          </cell>
          <cell r="AG18">
            <v>0</v>
          </cell>
          <cell r="AH18">
            <v>1</v>
          </cell>
          <cell r="AI18">
            <v>0</v>
          </cell>
          <cell r="AJ18">
            <v>23</v>
          </cell>
          <cell r="AK18">
            <v>0</v>
          </cell>
          <cell r="AL18">
            <v>0</v>
          </cell>
          <cell r="AM18">
            <v>24</v>
          </cell>
          <cell r="AN18">
            <v>1</v>
          </cell>
          <cell r="AO18">
            <v>40</v>
          </cell>
          <cell r="AP18">
            <v>41</v>
          </cell>
          <cell r="AQ18">
            <v>0</v>
          </cell>
          <cell r="AR18">
            <v>0</v>
          </cell>
          <cell r="AS18">
            <v>0</v>
          </cell>
          <cell r="AT18">
            <v>0</v>
          </cell>
          <cell r="AU18">
            <v>0</v>
          </cell>
          <cell r="AV18">
            <v>0</v>
          </cell>
          <cell r="AW18">
            <v>0</v>
          </cell>
          <cell r="AX18">
            <v>0</v>
          </cell>
          <cell r="AY18">
            <v>11</v>
          </cell>
          <cell r="AZ18">
            <v>4</v>
          </cell>
          <cell r="BA18">
            <v>7</v>
          </cell>
          <cell r="BB18">
            <v>6</v>
          </cell>
          <cell r="BC18">
            <v>0</v>
          </cell>
          <cell r="BD18">
            <v>28</v>
          </cell>
          <cell r="BE18">
            <v>0</v>
          </cell>
          <cell r="BF18">
            <v>0</v>
          </cell>
          <cell r="BG18">
            <v>0</v>
          </cell>
          <cell r="BH18">
            <v>0</v>
          </cell>
          <cell r="BI18">
            <v>0</v>
          </cell>
          <cell r="BJ18">
            <v>0</v>
          </cell>
          <cell r="BK18">
            <v>28</v>
          </cell>
          <cell r="BL18">
            <v>0</v>
          </cell>
          <cell r="BM18">
            <v>0</v>
          </cell>
          <cell r="BN18">
            <v>0</v>
          </cell>
          <cell r="BO18">
            <v>0</v>
          </cell>
          <cell r="BP18">
            <v>0</v>
          </cell>
        </row>
        <row r="19">
          <cell r="A19" t="str">
            <v>Huntingdon</v>
          </cell>
          <cell r="C19">
            <v>1006</v>
          </cell>
          <cell r="D19">
            <v>2957</v>
          </cell>
          <cell r="E19">
            <v>18</v>
          </cell>
          <cell r="F19">
            <v>3981</v>
          </cell>
          <cell r="G19">
            <v>416</v>
          </cell>
          <cell r="H19">
            <v>911</v>
          </cell>
          <cell r="I19">
            <v>2</v>
          </cell>
          <cell r="J19">
            <v>0</v>
          </cell>
          <cell r="K19">
            <v>174</v>
          </cell>
          <cell r="L19">
            <v>14</v>
          </cell>
          <cell r="M19">
            <v>0</v>
          </cell>
          <cell r="N19">
            <v>0</v>
          </cell>
          <cell r="O19">
            <v>1517</v>
          </cell>
          <cell r="P19">
            <v>149</v>
          </cell>
          <cell r="Q19">
            <v>105</v>
          </cell>
          <cell r="R19">
            <v>4</v>
          </cell>
          <cell r="S19">
            <v>5</v>
          </cell>
          <cell r="T19">
            <v>263</v>
          </cell>
          <cell r="U19">
            <v>5761</v>
          </cell>
          <cell r="V19">
            <v>3261</v>
          </cell>
          <cell r="W19">
            <v>25</v>
          </cell>
          <cell r="X19">
            <v>495</v>
          </cell>
          <cell r="Y19">
            <v>15</v>
          </cell>
          <cell r="Z19">
            <v>3796</v>
          </cell>
          <cell r="AA19">
            <v>60</v>
          </cell>
          <cell r="AB19">
            <v>17</v>
          </cell>
          <cell r="AC19">
            <v>146</v>
          </cell>
          <cell r="AD19">
            <v>223</v>
          </cell>
          <cell r="AE19">
            <v>4019</v>
          </cell>
          <cell r="AF19">
            <v>9780</v>
          </cell>
          <cell r="AG19">
            <v>0</v>
          </cell>
          <cell r="AH19">
            <v>1</v>
          </cell>
          <cell r="AI19">
            <v>3</v>
          </cell>
          <cell r="AJ19">
            <v>39</v>
          </cell>
          <cell r="AK19">
            <v>0</v>
          </cell>
          <cell r="AL19">
            <v>0</v>
          </cell>
          <cell r="AM19">
            <v>43</v>
          </cell>
          <cell r="AN19">
            <v>0</v>
          </cell>
          <cell r="AO19">
            <v>21</v>
          </cell>
          <cell r="AP19">
            <v>21</v>
          </cell>
          <cell r="AQ19">
            <v>0</v>
          </cell>
          <cell r="AR19">
            <v>0</v>
          </cell>
          <cell r="AS19">
            <v>0</v>
          </cell>
          <cell r="AT19">
            <v>0</v>
          </cell>
          <cell r="AU19">
            <v>0</v>
          </cell>
          <cell r="AV19">
            <v>0</v>
          </cell>
          <cell r="AW19">
            <v>2</v>
          </cell>
          <cell r="AX19">
            <v>0</v>
          </cell>
          <cell r="AY19">
            <v>25</v>
          </cell>
          <cell r="AZ19">
            <v>9</v>
          </cell>
          <cell r="BA19">
            <v>20</v>
          </cell>
          <cell r="BB19">
            <v>8</v>
          </cell>
          <cell r="BC19">
            <v>0</v>
          </cell>
          <cell r="BD19">
            <v>64</v>
          </cell>
          <cell r="BE19">
            <v>0</v>
          </cell>
          <cell r="BF19">
            <v>0</v>
          </cell>
          <cell r="BG19">
            <v>0</v>
          </cell>
          <cell r="BH19">
            <v>0</v>
          </cell>
          <cell r="BI19">
            <v>0</v>
          </cell>
          <cell r="BJ19">
            <v>0</v>
          </cell>
          <cell r="BK19">
            <v>64</v>
          </cell>
          <cell r="BL19">
            <v>2</v>
          </cell>
          <cell r="BM19">
            <v>0</v>
          </cell>
          <cell r="BN19">
            <v>0</v>
          </cell>
          <cell r="BO19">
            <v>0</v>
          </cell>
          <cell r="BP19">
            <v>3</v>
          </cell>
        </row>
        <row r="20">
          <cell r="A20" t="str">
            <v>Linton</v>
          </cell>
          <cell r="C20">
            <v>222</v>
          </cell>
          <cell r="D20">
            <v>465</v>
          </cell>
          <cell r="E20">
            <v>8</v>
          </cell>
          <cell r="F20">
            <v>695</v>
          </cell>
          <cell r="G20">
            <v>91</v>
          </cell>
          <cell r="H20">
            <v>141</v>
          </cell>
          <cell r="I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232</v>
          </cell>
          <cell r="P20">
            <v>13</v>
          </cell>
          <cell r="Q20">
            <v>3</v>
          </cell>
          <cell r="R20">
            <v>1</v>
          </cell>
          <cell r="S20">
            <v>0</v>
          </cell>
          <cell r="T20">
            <v>17</v>
          </cell>
          <cell r="U20">
            <v>944</v>
          </cell>
          <cell r="V20">
            <v>1191</v>
          </cell>
          <cell r="W20">
            <v>3</v>
          </cell>
          <cell r="X20">
            <v>164</v>
          </cell>
          <cell r="Y20">
            <v>6</v>
          </cell>
          <cell r="Z20">
            <v>1364</v>
          </cell>
          <cell r="AA20">
            <v>17</v>
          </cell>
          <cell r="AB20">
            <v>6</v>
          </cell>
          <cell r="AC20">
            <v>39</v>
          </cell>
          <cell r="AD20">
            <v>62</v>
          </cell>
          <cell r="AE20">
            <v>1426</v>
          </cell>
          <cell r="AF20">
            <v>2370</v>
          </cell>
          <cell r="AG20">
            <v>0</v>
          </cell>
          <cell r="AH20">
            <v>0</v>
          </cell>
          <cell r="AI20">
            <v>0</v>
          </cell>
          <cell r="AJ20">
            <v>9</v>
          </cell>
          <cell r="AK20">
            <v>0</v>
          </cell>
          <cell r="AL20">
            <v>0</v>
          </cell>
          <cell r="AM20">
            <v>9</v>
          </cell>
          <cell r="AN20">
            <v>0</v>
          </cell>
          <cell r="AO20">
            <v>22</v>
          </cell>
          <cell r="AP20">
            <v>22</v>
          </cell>
          <cell r="AQ20">
            <v>0</v>
          </cell>
          <cell r="AR20">
            <v>0</v>
          </cell>
          <cell r="AS20">
            <v>0</v>
          </cell>
          <cell r="AT20">
            <v>0</v>
          </cell>
          <cell r="AU20">
            <v>0</v>
          </cell>
          <cell r="AV20">
            <v>0</v>
          </cell>
          <cell r="AW20">
            <v>0</v>
          </cell>
          <cell r="AX20">
            <v>0</v>
          </cell>
          <cell r="AY20">
            <v>1</v>
          </cell>
          <cell r="AZ20">
            <v>0</v>
          </cell>
          <cell r="BA20">
            <v>1</v>
          </cell>
          <cell r="BB20">
            <v>0</v>
          </cell>
          <cell r="BC20">
            <v>0</v>
          </cell>
          <cell r="BD20">
            <v>2</v>
          </cell>
          <cell r="BE20">
            <v>0</v>
          </cell>
          <cell r="BF20">
            <v>0</v>
          </cell>
          <cell r="BG20">
            <v>0</v>
          </cell>
          <cell r="BH20">
            <v>0</v>
          </cell>
          <cell r="BI20">
            <v>0</v>
          </cell>
          <cell r="BJ20">
            <v>0</v>
          </cell>
          <cell r="BK20">
            <v>2</v>
          </cell>
          <cell r="BL20">
            <v>0</v>
          </cell>
          <cell r="BM20">
            <v>0</v>
          </cell>
          <cell r="BN20">
            <v>0</v>
          </cell>
          <cell r="BO20">
            <v>0</v>
          </cell>
          <cell r="BP20">
            <v>0</v>
          </cell>
        </row>
        <row r="21">
          <cell r="A21" t="str">
            <v>Littleport</v>
          </cell>
          <cell r="C21">
            <v>103</v>
          </cell>
          <cell r="D21">
            <v>250</v>
          </cell>
          <cell r="E21">
            <v>2</v>
          </cell>
          <cell r="F21">
            <v>355</v>
          </cell>
          <cell r="G21">
            <v>53</v>
          </cell>
          <cell r="H21">
            <v>78</v>
          </cell>
          <cell r="I21">
            <v>0</v>
          </cell>
          <cell r="J21">
            <v>0</v>
          </cell>
          <cell r="K21">
            <v>0</v>
          </cell>
          <cell r="L21">
            <v>0</v>
          </cell>
          <cell r="M21">
            <v>0</v>
          </cell>
          <cell r="N21">
            <v>0</v>
          </cell>
          <cell r="O21">
            <v>131</v>
          </cell>
          <cell r="P21">
            <v>49</v>
          </cell>
          <cell r="Q21">
            <v>44</v>
          </cell>
          <cell r="R21">
            <v>5</v>
          </cell>
          <cell r="S21">
            <v>2</v>
          </cell>
          <cell r="T21">
            <v>100</v>
          </cell>
          <cell r="U21">
            <v>586</v>
          </cell>
          <cell r="V21">
            <v>539</v>
          </cell>
          <cell r="W21">
            <v>1</v>
          </cell>
          <cell r="X21">
            <v>35</v>
          </cell>
          <cell r="Y21">
            <v>12</v>
          </cell>
          <cell r="Z21">
            <v>587</v>
          </cell>
          <cell r="AA21">
            <v>4</v>
          </cell>
          <cell r="AB21">
            <v>1</v>
          </cell>
          <cell r="AC21">
            <v>9</v>
          </cell>
          <cell r="AD21">
            <v>14</v>
          </cell>
          <cell r="AE21">
            <v>601</v>
          </cell>
          <cell r="AF21">
            <v>1187</v>
          </cell>
          <cell r="AG21">
            <v>1</v>
          </cell>
          <cell r="AH21">
            <v>3</v>
          </cell>
          <cell r="AI21">
            <v>0</v>
          </cell>
          <cell r="AJ21">
            <v>13</v>
          </cell>
          <cell r="AK21">
            <v>0</v>
          </cell>
          <cell r="AL21">
            <v>0</v>
          </cell>
          <cell r="AM21">
            <v>17</v>
          </cell>
          <cell r="AN21">
            <v>0</v>
          </cell>
          <cell r="AO21">
            <v>1</v>
          </cell>
          <cell r="AP21">
            <v>1</v>
          </cell>
          <cell r="AQ21">
            <v>0</v>
          </cell>
          <cell r="AR21">
            <v>0</v>
          </cell>
          <cell r="AS21">
            <v>0</v>
          </cell>
          <cell r="AT21">
            <v>0</v>
          </cell>
          <cell r="AU21">
            <v>0</v>
          </cell>
          <cell r="AV21">
            <v>0</v>
          </cell>
          <cell r="AW21">
            <v>0</v>
          </cell>
          <cell r="AX21">
            <v>1</v>
          </cell>
          <cell r="AY21">
            <v>0</v>
          </cell>
          <cell r="AZ21">
            <v>1</v>
          </cell>
          <cell r="BA21">
            <v>0</v>
          </cell>
          <cell r="BB21">
            <v>0</v>
          </cell>
          <cell r="BC21">
            <v>0</v>
          </cell>
          <cell r="BD21">
            <v>2</v>
          </cell>
          <cell r="BE21">
            <v>0</v>
          </cell>
          <cell r="BF21">
            <v>0</v>
          </cell>
          <cell r="BG21">
            <v>0</v>
          </cell>
          <cell r="BH21">
            <v>0</v>
          </cell>
          <cell r="BI21">
            <v>0</v>
          </cell>
          <cell r="BJ21">
            <v>0</v>
          </cell>
          <cell r="BK21">
            <v>2</v>
          </cell>
          <cell r="BL21">
            <v>1</v>
          </cell>
          <cell r="BM21">
            <v>0</v>
          </cell>
          <cell r="BN21">
            <v>0</v>
          </cell>
          <cell r="BO21">
            <v>0</v>
          </cell>
          <cell r="BP21">
            <v>0</v>
          </cell>
        </row>
        <row r="22">
          <cell r="A22" t="str">
            <v>March</v>
          </cell>
          <cell r="C22">
            <v>765</v>
          </cell>
          <cell r="D22">
            <v>1853</v>
          </cell>
          <cell r="E22">
            <v>6</v>
          </cell>
          <cell r="F22">
            <v>2624</v>
          </cell>
          <cell r="G22">
            <v>206</v>
          </cell>
          <cell r="H22">
            <v>411</v>
          </cell>
          <cell r="I22">
            <v>0</v>
          </cell>
          <cell r="J22">
            <v>23</v>
          </cell>
          <cell r="K22">
            <v>30</v>
          </cell>
          <cell r="L22">
            <v>6</v>
          </cell>
          <cell r="M22">
            <v>0</v>
          </cell>
          <cell r="N22">
            <v>0</v>
          </cell>
          <cell r="O22">
            <v>676</v>
          </cell>
          <cell r="P22">
            <v>205</v>
          </cell>
          <cell r="Q22">
            <v>119</v>
          </cell>
          <cell r="R22">
            <v>11</v>
          </cell>
          <cell r="S22">
            <v>2</v>
          </cell>
          <cell r="T22">
            <v>337</v>
          </cell>
          <cell r="U22">
            <v>3637</v>
          </cell>
          <cell r="V22">
            <v>1894</v>
          </cell>
          <cell r="W22">
            <v>3</v>
          </cell>
          <cell r="X22">
            <v>316</v>
          </cell>
          <cell r="Y22">
            <v>15</v>
          </cell>
          <cell r="Z22">
            <v>2228</v>
          </cell>
          <cell r="AA22">
            <v>31</v>
          </cell>
          <cell r="AB22">
            <v>11</v>
          </cell>
          <cell r="AC22">
            <v>53</v>
          </cell>
          <cell r="AD22">
            <v>95</v>
          </cell>
          <cell r="AE22">
            <v>2323</v>
          </cell>
          <cell r="AF22">
            <v>5960</v>
          </cell>
          <cell r="AG22">
            <v>0</v>
          </cell>
          <cell r="AH22">
            <v>17</v>
          </cell>
          <cell r="AI22">
            <v>4</v>
          </cell>
          <cell r="AJ22">
            <v>95</v>
          </cell>
          <cell r="AK22">
            <v>0</v>
          </cell>
          <cell r="AL22">
            <v>0</v>
          </cell>
          <cell r="AM22">
            <v>116</v>
          </cell>
          <cell r="AN22">
            <v>0</v>
          </cell>
          <cell r="AO22">
            <v>24</v>
          </cell>
          <cell r="AP22">
            <v>24</v>
          </cell>
          <cell r="AQ22">
            <v>0</v>
          </cell>
          <cell r="AR22">
            <v>0</v>
          </cell>
          <cell r="AS22">
            <v>0</v>
          </cell>
          <cell r="AT22">
            <v>0</v>
          </cell>
          <cell r="AU22">
            <v>0</v>
          </cell>
          <cell r="AV22">
            <v>0</v>
          </cell>
          <cell r="AW22">
            <v>0</v>
          </cell>
          <cell r="AX22">
            <v>1</v>
          </cell>
          <cell r="AY22">
            <v>11</v>
          </cell>
          <cell r="AZ22">
            <v>11</v>
          </cell>
          <cell r="BA22">
            <v>17</v>
          </cell>
          <cell r="BB22">
            <v>16</v>
          </cell>
          <cell r="BC22">
            <v>1</v>
          </cell>
          <cell r="BD22">
            <v>57</v>
          </cell>
          <cell r="BE22">
            <v>0</v>
          </cell>
          <cell r="BF22">
            <v>0</v>
          </cell>
          <cell r="BG22">
            <v>0</v>
          </cell>
          <cell r="BH22">
            <v>0</v>
          </cell>
          <cell r="BI22">
            <v>0</v>
          </cell>
          <cell r="BJ22">
            <v>0</v>
          </cell>
          <cell r="BK22">
            <v>57</v>
          </cell>
          <cell r="BL22">
            <v>0</v>
          </cell>
          <cell r="BM22">
            <v>0</v>
          </cell>
          <cell r="BN22">
            <v>0</v>
          </cell>
          <cell r="BO22">
            <v>0</v>
          </cell>
          <cell r="BP22">
            <v>4</v>
          </cell>
        </row>
        <row r="23">
          <cell r="A23" t="str">
            <v>Milton Road</v>
          </cell>
          <cell r="C23">
            <v>70</v>
          </cell>
          <cell r="D23">
            <v>108</v>
          </cell>
          <cell r="E23">
            <v>0</v>
          </cell>
          <cell r="F23">
            <v>178</v>
          </cell>
          <cell r="G23">
            <v>18</v>
          </cell>
          <cell r="H23">
            <v>40</v>
          </cell>
          <cell r="I23">
            <v>0</v>
          </cell>
          <cell r="J23">
            <v>0</v>
          </cell>
          <cell r="K23">
            <v>0</v>
          </cell>
          <cell r="L23">
            <v>0</v>
          </cell>
          <cell r="M23">
            <v>0</v>
          </cell>
          <cell r="N23">
            <v>0</v>
          </cell>
          <cell r="O23">
            <v>58</v>
          </cell>
          <cell r="P23">
            <v>7</v>
          </cell>
          <cell r="Q23">
            <v>3</v>
          </cell>
          <cell r="R23">
            <v>0</v>
          </cell>
          <cell r="S23">
            <v>1</v>
          </cell>
          <cell r="T23">
            <v>11</v>
          </cell>
          <cell r="U23">
            <v>247</v>
          </cell>
          <cell r="V23">
            <v>386</v>
          </cell>
          <cell r="W23">
            <v>0</v>
          </cell>
          <cell r="X23">
            <v>35</v>
          </cell>
          <cell r="Y23">
            <v>2</v>
          </cell>
          <cell r="Z23">
            <v>423</v>
          </cell>
          <cell r="AA23">
            <v>1</v>
          </cell>
          <cell r="AB23">
            <v>1</v>
          </cell>
          <cell r="AC23">
            <v>14</v>
          </cell>
          <cell r="AD23">
            <v>16</v>
          </cell>
          <cell r="AE23">
            <v>439</v>
          </cell>
          <cell r="AF23">
            <v>686</v>
          </cell>
          <cell r="AG23">
            <v>0</v>
          </cell>
          <cell r="AH23">
            <v>0</v>
          </cell>
          <cell r="AI23">
            <v>0</v>
          </cell>
          <cell r="AJ23">
            <v>2</v>
          </cell>
          <cell r="AK23">
            <v>0</v>
          </cell>
          <cell r="AL23">
            <v>0</v>
          </cell>
          <cell r="AM23">
            <v>2</v>
          </cell>
          <cell r="AN23">
            <v>0</v>
          </cell>
          <cell r="AO23">
            <v>1</v>
          </cell>
          <cell r="AP23">
            <v>1</v>
          </cell>
          <cell r="AQ23">
            <v>0</v>
          </cell>
          <cell r="AR23">
            <v>0</v>
          </cell>
          <cell r="AS23">
            <v>0</v>
          </cell>
          <cell r="AT23">
            <v>0</v>
          </cell>
          <cell r="AU23">
            <v>0</v>
          </cell>
          <cell r="AV23">
            <v>0</v>
          </cell>
          <cell r="AW23">
            <v>0</v>
          </cell>
          <cell r="AX23">
            <v>0</v>
          </cell>
          <cell r="AY23">
            <v>5</v>
          </cell>
          <cell r="AZ23">
            <v>1</v>
          </cell>
          <cell r="BA23">
            <v>0</v>
          </cell>
          <cell r="BB23">
            <v>0</v>
          </cell>
          <cell r="BC23">
            <v>0</v>
          </cell>
          <cell r="BD23">
            <v>6</v>
          </cell>
          <cell r="BE23">
            <v>0</v>
          </cell>
          <cell r="BF23">
            <v>0</v>
          </cell>
          <cell r="BG23">
            <v>0</v>
          </cell>
          <cell r="BH23">
            <v>0</v>
          </cell>
          <cell r="BI23">
            <v>0</v>
          </cell>
          <cell r="BJ23">
            <v>0</v>
          </cell>
          <cell r="BK23">
            <v>6</v>
          </cell>
          <cell r="BL23">
            <v>0</v>
          </cell>
          <cell r="BM23">
            <v>0</v>
          </cell>
          <cell r="BN23">
            <v>0</v>
          </cell>
          <cell r="BO23">
            <v>0</v>
          </cell>
          <cell r="BP23">
            <v>0</v>
          </cell>
        </row>
        <row r="24">
          <cell r="A24" t="str">
            <v>Mobile Libraries</v>
          </cell>
          <cell r="C24">
            <v>672</v>
          </cell>
          <cell r="D24">
            <v>1760</v>
          </cell>
          <cell r="E24">
            <v>32</v>
          </cell>
          <cell r="F24">
            <v>2464</v>
          </cell>
          <cell r="G24">
            <v>128</v>
          </cell>
          <cell r="H24">
            <v>352</v>
          </cell>
          <cell r="I24">
            <v>0</v>
          </cell>
          <cell r="J24">
            <v>0</v>
          </cell>
          <cell r="K24">
            <v>2</v>
          </cell>
          <cell r="L24">
            <v>0</v>
          </cell>
          <cell r="M24">
            <v>0</v>
          </cell>
          <cell r="N24">
            <v>0</v>
          </cell>
          <cell r="O24">
            <v>482</v>
          </cell>
          <cell r="P24">
            <v>459</v>
          </cell>
          <cell r="Q24">
            <v>494</v>
          </cell>
          <cell r="R24">
            <v>16</v>
          </cell>
          <cell r="S24">
            <v>10</v>
          </cell>
          <cell r="T24">
            <v>979</v>
          </cell>
          <cell r="U24">
            <v>3925</v>
          </cell>
          <cell r="V24">
            <v>1337</v>
          </cell>
          <cell r="W24">
            <v>1</v>
          </cell>
          <cell r="X24">
            <v>114</v>
          </cell>
          <cell r="Y24">
            <v>0</v>
          </cell>
          <cell r="Z24">
            <v>1452</v>
          </cell>
          <cell r="AA24">
            <v>15</v>
          </cell>
          <cell r="AB24">
            <v>0</v>
          </cell>
          <cell r="AC24">
            <v>35</v>
          </cell>
          <cell r="AD24">
            <v>50</v>
          </cell>
          <cell r="AE24">
            <v>1502</v>
          </cell>
          <cell r="AF24">
            <v>5427</v>
          </cell>
          <cell r="AG24">
            <v>2</v>
          </cell>
          <cell r="AH24">
            <v>53</v>
          </cell>
          <cell r="AI24">
            <v>5</v>
          </cell>
          <cell r="AJ24">
            <v>155</v>
          </cell>
          <cell r="AK24">
            <v>0</v>
          </cell>
          <cell r="AL24">
            <v>0</v>
          </cell>
          <cell r="AM24">
            <v>215</v>
          </cell>
          <cell r="AN24">
            <v>0</v>
          </cell>
          <cell r="AO24">
            <v>10</v>
          </cell>
          <cell r="AP24">
            <v>10</v>
          </cell>
          <cell r="AQ24">
            <v>0</v>
          </cell>
          <cell r="AR24">
            <v>0</v>
          </cell>
          <cell r="AS24">
            <v>0</v>
          </cell>
          <cell r="AT24">
            <v>0</v>
          </cell>
          <cell r="AU24">
            <v>0</v>
          </cell>
          <cell r="AV24">
            <v>0</v>
          </cell>
          <cell r="AW24">
            <v>0</v>
          </cell>
          <cell r="AX24">
            <v>0</v>
          </cell>
          <cell r="AY24">
            <v>0</v>
          </cell>
          <cell r="AZ24">
            <v>0</v>
          </cell>
          <cell r="BA24">
            <v>2</v>
          </cell>
          <cell r="BB24">
            <v>1</v>
          </cell>
          <cell r="BC24">
            <v>0</v>
          </cell>
          <cell r="BD24">
            <v>3</v>
          </cell>
          <cell r="BE24">
            <v>0</v>
          </cell>
          <cell r="BF24">
            <v>0</v>
          </cell>
          <cell r="BG24">
            <v>0</v>
          </cell>
          <cell r="BH24">
            <v>0</v>
          </cell>
          <cell r="BI24">
            <v>0</v>
          </cell>
          <cell r="BJ24">
            <v>0</v>
          </cell>
          <cell r="BK24">
            <v>3</v>
          </cell>
          <cell r="BL24">
            <v>0</v>
          </cell>
          <cell r="BM24">
            <v>0</v>
          </cell>
          <cell r="BN24">
            <v>0</v>
          </cell>
          <cell r="BO24">
            <v>0</v>
          </cell>
          <cell r="BP24">
            <v>0</v>
          </cell>
        </row>
        <row r="25">
          <cell r="A25" t="str">
            <v>Papworth</v>
          </cell>
          <cell r="C25">
            <v>50</v>
          </cell>
          <cell r="D25">
            <v>160</v>
          </cell>
          <cell r="E25">
            <v>3</v>
          </cell>
          <cell r="F25">
            <v>213</v>
          </cell>
          <cell r="G25">
            <v>27</v>
          </cell>
          <cell r="H25">
            <v>31</v>
          </cell>
          <cell r="I25">
            <v>0</v>
          </cell>
          <cell r="J25">
            <v>0</v>
          </cell>
          <cell r="K25">
            <v>4</v>
          </cell>
          <cell r="L25">
            <v>0</v>
          </cell>
          <cell r="M25">
            <v>0</v>
          </cell>
          <cell r="N25">
            <v>0</v>
          </cell>
          <cell r="O25">
            <v>62</v>
          </cell>
          <cell r="P25">
            <v>4</v>
          </cell>
          <cell r="Q25">
            <v>3</v>
          </cell>
          <cell r="R25">
            <v>0</v>
          </cell>
          <cell r="S25">
            <v>0</v>
          </cell>
          <cell r="T25">
            <v>7</v>
          </cell>
          <cell r="U25">
            <v>282</v>
          </cell>
          <cell r="V25">
            <v>612</v>
          </cell>
          <cell r="W25">
            <v>0</v>
          </cell>
          <cell r="X25">
            <v>104</v>
          </cell>
          <cell r="Y25">
            <v>3</v>
          </cell>
          <cell r="Z25">
            <v>719</v>
          </cell>
          <cell r="AA25">
            <v>8</v>
          </cell>
          <cell r="AB25">
            <v>0</v>
          </cell>
          <cell r="AC25">
            <v>24</v>
          </cell>
          <cell r="AD25">
            <v>32</v>
          </cell>
          <cell r="AE25">
            <v>751</v>
          </cell>
          <cell r="AF25">
            <v>1033</v>
          </cell>
          <cell r="AG25">
            <v>0</v>
          </cell>
          <cell r="AH25">
            <v>1</v>
          </cell>
          <cell r="AI25">
            <v>0</v>
          </cell>
          <cell r="AJ25">
            <v>2</v>
          </cell>
          <cell r="AK25">
            <v>0</v>
          </cell>
          <cell r="AL25">
            <v>0</v>
          </cell>
          <cell r="AM25">
            <v>3</v>
          </cell>
          <cell r="AN25">
            <v>0</v>
          </cell>
          <cell r="AO25">
            <v>19</v>
          </cell>
          <cell r="AP25">
            <v>19</v>
          </cell>
          <cell r="AQ25">
            <v>0</v>
          </cell>
          <cell r="AR25">
            <v>0</v>
          </cell>
          <cell r="AS25">
            <v>0</v>
          </cell>
          <cell r="AT25">
            <v>0</v>
          </cell>
          <cell r="AU25">
            <v>0</v>
          </cell>
          <cell r="AV25">
            <v>0</v>
          </cell>
          <cell r="AW25">
            <v>0</v>
          </cell>
          <cell r="AX25">
            <v>0</v>
          </cell>
          <cell r="AY25">
            <v>3</v>
          </cell>
          <cell r="AZ25">
            <v>1</v>
          </cell>
          <cell r="BA25">
            <v>1</v>
          </cell>
          <cell r="BB25">
            <v>1</v>
          </cell>
          <cell r="BC25">
            <v>0</v>
          </cell>
          <cell r="BD25">
            <v>6</v>
          </cell>
          <cell r="BE25">
            <v>0</v>
          </cell>
          <cell r="BF25">
            <v>0</v>
          </cell>
          <cell r="BG25">
            <v>0</v>
          </cell>
          <cell r="BH25">
            <v>0</v>
          </cell>
          <cell r="BI25">
            <v>0</v>
          </cell>
          <cell r="BJ25">
            <v>0</v>
          </cell>
          <cell r="BK25">
            <v>6</v>
          </cell>
          <cell r="BL25">
            <v>0</v>
          </cell>
          <cell r="BM25">
            <v>0</v>
          </cell>
          <cell r="BN25">
            <v>0</v>
          </cell>
          <cell r="BO25">
            <v>0</v>
          </cell>
          <cell r="BP25">
            <v>0</v>
          </cell>
        </row>
        <row r="26">
          <cell r="A26" t="str">
            <v>Ramsey</v>
          </cell>
          <cell r="C26">
            <v>299</v>
          </cell>
          <cell r="D26">
            <v>657</v>
          </cell>
          <cell r="E26">
            <v>9</v>
          </cell>
          <cell r="F26">
            <v>965</v>
          </cell>
          <cell r="G26">
            <v>91</v>
          </cell>
          <cell r="H26">
            <v>203</v>
          </cell>
          <cell r="I26">
            <v>0</v>
          </cell>
          <cell r="J26">
            <v>0</v>
          </cell>
          <cell r="K26">
            <v>12</v>
          </cell>
          <cell r="L26">
            <v>1</v>
          </cell>
          <cell r="M26">
            <v>0</v>
          </cell>
          <cell r="N26">
            <v>0</v>
          </cell>
          <cell r="O26">
            <v>307</v>
          </cell>
          <cell r="P26">
            <v>41</v>
          </cell>
          <cell r="Q26">
            <v>17</v>
          </cell>
          <cell r="R26">
            <v>0</v>
          </cell>
          <cell r="S26">
            <v>0</v>
          </cell>
          <cell r="T26">
            <v>58</v>
          </cell>
          <cell r="U26">
            <v>1330</v>
          </cell>
          <cell r="V26">
            <v>964</v>
          </cell>
          <cell r="W26">
            <v>1</v>
          </cell>
          <cell r="X26">
            <v>206</v>
          </cell>
          <cell r="Y26">
            <v>7</v>
          </cell>
          <cell r="Z26">
            <v>1178</v>
          </cell>
          <cell r="AA26">
            <v>13</v>
          </cell>
          <cell r="AB26">
            <v>6</v>
          </cell>
          <cell r="AC26">
            <v>9</v>
          </cell>
          <cell r="AD26">
            <v>28</v>
          </cell>
          <cell r="AE26">
            <v>1206</v>
          </cell>
          <cell r="AF26">
            <v>2536</v>
          </cell>
          <cell r="AG26">
            <v>0</v>
          </cell>
          <cell r="AH26">
            <v>0</v>
          </cell>
          <cell r="AI26">
            <v>1</v>
          </cell>
          <cell r="AJ26">
            <v>16</v>
          </cell>
          <cell r="AK26">
            <v>0</v>
          </cell>
          <cell r="AL26">
            <v>0</v>
          </cell>
          <cell r="AM26">
            <v>17</v>
          </cell>
          <cell r="AN26">
            <v>0</v>
          </cell>
          <cell r="AO26">
            <v>4</v>
          </cell>
          <cell r="AP26">
            <v>4</v>
          </cell>
          <cell r="AQ26">
            <v>0</v>
          </cell>
          <cell r="AR26">
            <v>0</v>
          </cell>
          <cell r="AS26">
            <v>0</v>
          </cell>
          <cell r="AT26">
            <v>0</v>
          </cell>
          <cell r="AU26">
            <v>0</v>
          </cell>
          <cell r="AV26">
            <v>0</v>
          </cell>
          <cell r="AW26">
            <v>0</v>
          </cell>
          <cell r="AX26">
            <v>0</v>
          </cell>
          <cell r="AY26">
            <v>0</v>
          </cell>
          <cell r="AZ26">
            <v>0</v>
          </cell>
          <cell r="BA26">
            <v>0</v>
          </cell>
          <cell r="BB26">
            <v>0</v>
          </cell>
          <cell r="BC26">
            <v>0</v>
          </cell>
          <cell r="BD26">
            <v>0</v>
          </cell>
          <cell r="BE26">
            <v>0</v>
          </cell>
          <cell r="BF26">
            <v>0</v>
          </cell>
          <cell r="BG26">
            <v>0</v>
          </cell>
          <cell r="BH26">
            <v>0</v>
          </cell>
          <cell r="BI26">
            <v>0</v>
          </cell>
          <cell r="BJ26">
            <v>0</v>
          </cell>
          <cell r="BK26">
            <v>0</v>
          </cell>
          <cell r="BL26">
            <v>0</v>
          </cell>
          <cell r="BM26">
            <v>0</v>
          </cell>
          <cell r="BN26">
            <v>0</v>
          </cell>
          <cell r="BO26">
            <v>0</v>
          </cell>
          <cell r="BP26">
            <v>0</v>
          </cell>
        </row>
        <row r="27">
          <cell r="A27" t="str">
            <v>Rock Road</v>
          </cell>
          <cell r="C27">
            <v>288</v>
          </cell>
          <cell r="D27">
            <v>571</v>
          </cell>
          <cell r="E27">
            <v>8</v>
          </cell>
          <cell r="F27">
            <v>867</v>
          </cell>
          <cell r="G27">
            <v>131</v>
          </cell>
          <cell r="H27">
            <v>280</v>
          </cell>
          <cell r="I27">
            <v>0</v>
          </cell>
          <cell r="J27">
            <v>0</v>
          </cell>
          <cell r="K27">
            <v>1</v>
          </cell>
          <cell r="L27">
            <v>0</v>
          </cell>
          <cell r="M27">
            <v>0</v>
          </cell>
          <cell r="N27">
            <v>0</v>
          </cell>
          <cell r="O27">
            <v>412</v>
          </cell>
          <cell r="P27">
            <v>29</v>
          </cell>
          <cell r="Q27">
            <v>28</v>
          </cell>
          <cell r="R27">
            <v>1</v>
          </cell>
          <cell r="S27">
            <v>1</v>
          </cell>
          <cell r="T27">
            <v>59</v>
          </cell>
          <cell r="U27">
            <v>1338</v>
          </cell>
          <cell r="V27">
            <v>1717</v>
          </cell>
          <cell r="W27">
            <v>0</v>
          </cell>
          <cell r="X27">
            <v>262</v>
          </cell>
          <cell r="Y27">
            <v>8</v>
          </cell>
          <cell r="Z27">
            <v>1987</v>
          </cell>
          <cell r="AA27">
            <v>39</v>
          </cell>
          <cell r="AB27">
            <v>21</v>
          </cell>
          <cell r="AC27">
            <v>78</v>
          </cell>
          <cell r="AD27">
            <v>138</v>
          </cell>
          <cell r="AE27">
            <v>2125</v>
          </cell>
          <cell r="AF27">
            <v>3463</v>
          </cell>
          <cell r="AG27">
            <v>0</v>
          </cell>
          <cell r="AH27">
            <v>0</v>
          </cell>
          <cell r="AI27">
            <v>0</v>
          </cell>
          <cell r="AJ27">
            <v>5</v>
          </cell>
          <cell r="AK27">
            <v>0</v>
          </cell>
          <cell r="AL27">
            <v>0</v>
          </cell>
          <cell r="AM27">
            <v>5</v>
          </cell>
          <cell r="AN27">
            <v>0</v>
          </cell>
          <cell r="AO27">
            <v>35</v>
          </cell>
          <cell r="AP27">
            <v>35</v>
          </cell>
          <cell r="AQ27">
            <v>0</v>
          </cell>
          <cell r="AR27">
            <v>0</v>
          </cell>
          <cell r="AS27">
            <v>0</v>
          </cell>
          <cell r="AT27">
            <v>0</v>
          </cell>
          <cell r="AU27">
            <v>0</v>
          </cell>
          <cell r="AV27">
            <v>0</v>
          </cell>
          <cell r="AW27">
            <v>0</v>
          </cell>
          <cell r="AX27">
            <v>0</v>
          </cell>
          <cell r="AY27">
            <v>10</v>
          </cell>
          <cell r="AZ27">
            <v>2</v>
          </cell>
          <cell r="BA27">
            <v>6</v>
          </cell>
          <cell r="BB27">
            <v>2</v>
          </cell>
          <cell r="BC27">
            <v>1</v>
          </cell>
          <cell r="BD27">
            <v>21</v>
          </cell>
          <cell r="BE27">
            <v>0</v>
          </cell>
          <cell r="BF27">
            <v>0</v>
          </cell>
          <cell r="BG27">
            <v>0</v>
          </cell>
          <cell r="BH27">
            <v>0</v>
          </cell>
          <cell r="BI27">
            <v>0</v>
          </cell>
          <cell r="BJ27">
            <v>0</v>
          </cell>
          <cell r="BK27">
            <v>21</v>
          </cell>
          <cell r="BL27">
            <v>0</v>
          </cell>
          <cell r="BM27">
            <v>0</v>
          </cell>
          <cell r="BN27">
            <v>0</v>
          </cell>
          <cell r="BO27">
            <v>0</v>
          </cell>
          <cell r="BP27">
            <v>0</v>
          </cell>
        </row>
        <row r="28">
          <cell r="A28" t="str">
            <v>Sawston</v>
          </cell>
          <cell r="C28">
            <v>114</v>
          </cell>
          <cell r="D28">
            <v>420</v>
          </cell>
          <cell r="E28">
            <v>3</v>
          </cell>
          <cell r="F28">
            <v>537</v>
          </cell>
          <cell r="G28">
            <v>60</v>
          </cell>
          <cell r="H28">
            <v>192</v>
          </cell>
          <cell r="I28">
            <v>0</v>
          </cell>
          <cell r="J28">
            <v>0</v>
          </cell>
          <cell r="K28">
            <v>0</v>
          </cell>
          <cell r="L28">
            <v>0</v>
          </cell>
          <cell r="M28">
            <v>1</v>
          </cell>
          <cell r="N28">
            <v>0</v>
          </cell>
          <cell r="O28">
            <v>253</v>
          </cell>
          <cell r="P28">
            <v>35</v>
          </cell>
          <cell r="Q28">
            <v>11</v>
          </cell>
          <cell r="R28">
            <v>0</v>
          </cell>
          <cell r="S28">
            <v>0</v>
          </cell>
          <cell r="T28">
            <v>46</v>
          </cell>
          <cell r="U28">
            <v>836</v>
          </cell>
          <cell r="V28">
            <v>1527</v>
          </cell>
          <cell r="W28">
            <v>0</v>
          </cell>
          <cell r="X28">
            <v>256</v>
          </cell>
          <cell r="Y28">
            <v>5</v>
          </cell>
          <cell r="Z28">
            <v>1788</v>
          </cell>
          <cell r="AA28">
            <v>44</v>
          </cell>
          <cell r="AB28">
            <v>14</v>
          </cell>
          <cell r="AC28">
            <v>78</v>
          </cell>
          <cell r="AD28">
            <v>136</v>
          </cell>
          <cell r="AE28">
            <v>1924</v>
          </cell>
          <cell r="AF28">
            <v>2760</v>
          </cell>
          <cell r="AG28">
            <v>0</v>
          </cell>
          <cell r="AH28">
            <v>0</v>
          </cell>
          <cell r="AI28">
            <v>0</v>
          </cell>
          <cell r="AJ28">
            <v>23</v>
          </cell>
          <cell r="AK28">
            <v>0</v>
          </cell>
          <cell r="AL28">
            <v>0</v>
          </cell>
          <cell r="AM28">
            <v>23</v>
          </cell>
          <cell r="AN28">
            <v>0</v>
          </cell>
          <cell r="AO28">
            <v>51</v>
          </cell>
          <cell r="AP28">
            <v>51</v>
          </cell>
          <cell r="AQ28">
            <v>0</v>
          </cell>
          <cell r="AR28">
            <v>0</v>
          </cell>
          <cell r="AS28">
            <v>0</v>
          </cell>
          <cell r="AT28">
            <v>0</v>
          </cell>
          <cell r="AU28">
            <v>0</v>
          </cell>
          <cell r="AV28">
            <v>0</v>
          </cell>
          <cell r="AW28">
            <v>0</v>
          </cell>
          <cell r="AX28">
            <v>0</v>
          </cell>
          <cell r="AY28">
            <v>0</v>
          </cell>
          <cell r="AZ28">
            <v>0</v>
          </cell>
          <cell r="BA28">
            <v>0</v>
          </cell>
          <cell r="BB28">
            <v>0</v>
          </cell>
          <cell r="BC28">
            <v>0</v>
          </cell>
          <cell r="BD28">
            <v>0</v>
          </cell>
          <cell r="BE28">
            <v>0</v>
          </cell>
          <cell r="BF28">
            <v>0</v>
          </cell>
          <cell r="BG28">
            <v>0</v>
          </cell>
          <cell r="BH28">
            <v>0</v>
          </cell>
          <cell r="BI28">
            <v>0</v>
          </cell>
          <cell r="BJ28">
            <v>0</v>
          </cell>
          <cell r="BK28">
            <v>0</v>
          </cell>
          <cell r="BL28">
            <v>0</v>
          </cell>
          <cell r="BM28">
            <v>0</v>
          </cell>
          <cell r="BN28">
            <v>0</v>
          </cell>
          <cell r="BO28">
            <v>0</v>
          </cell>
          <cell r="BP28">
            <v>0</v>
          </cell>
        </row>
        <row r="29">
          <cell r="A29" t="str">
            <v>Sawtry</v>
          </cell>
          <cell r="C29">
            <v>101</v>
          </cell>
          <cell r="D29">
            <v>304</v>
          </cell>
          <cell r="E29">
            <v>4</v>
          </cell>
          <cell r="F29">
            <v>409</v>
          </cell>
          <cell r="G29">
            <v>29</v>
          </cell>
          <cell r="H29">
            <v>61</v>
          </cell>
          <cell r="I29">
            <v>0</v>
          </cell>
          <cell r="J29">
            <v>0</v>
          </cell>
          <cell r="K29">
            <v>0</v>
          </cell>
          <cell r="L29">
            <v>0</v>
          </cell>
          <cell r="M29">
            <v>0</v>
          </cell>
          <cell r="N29">
            <v>0</v>
          </cell>
          <cell r="O29">
            <v>90</v>
          </cell>
          <cell r="P29">
            <v>8</v>
          </cell>
          <cell r="Q29">
            <v>5</v>
          </cell>
          <cell r="R29">
            <v>0</v>
          </cell>
          <cell r="S29">
            <v>0</v>
          </cell>
          <cell r="T29">
            <v>13</v>
          </cell>
          <cell r="U29">
            <v>512</v>
          </cell>
          <cell r="V29">
            <v>294</v>
          </cell>
          <cell r="W29">
            <v>0</v>
          </cell>
          <cell r="X29">
            <v>71</v>
          </cell>
          <cell r="Y29">
            <v>1</v>
          </cell>
          <cell r="Z29">
            <v>366</v>
          </cell>
          <cell r="AA29">
            <v>5</v>
          </cell>
          <cell r="AB29">
            <v>0</v>
          </cell>
          <cell r="AC29">
            <v>11</v>
          </cell>
          <cell r="AD29">
            <v>16</v>
          </cell>
          <cell r="AE29">
            <v>382</v>
          </cell>
          <cell r="AF29">
            <v>894</v>
          </cell>
          <cell r="AG29">
            <v>0</v>
          </cell>
          <cell r="AH29">
            <v>0</v>
          </cell>
          <cell r="AI29">
            <v>0</v>
          </cell>
          <cell r="AJ29">
            <v>1</v>
          </cell>
          <cell r="AK29">
            <v>0</v>
          </cell>
          <cell r="AL29">
            <v>0</v>
          </cell>
          <cell r="AM29">
            <v>1</v>
          </cell>
          <cell r="AN29">
            <v>0</v>
          </cell>
          <cell r="AO29">
            <v>9</v>
          </cell>
          <cell r="AP29">
            <v>9</v>
          </cell>
          <cell r="AQ29">
            <v>0</v>
          </cell>
          <cell r="AR29">
            <v>0</v>
          </cell>
          <cell r="AS29">
            <v>0</v>
          </cell>
          <cell r="AT29">
            <v>0</v>
          </cell>
          <cell r="AU29">
            <v>0</v>
          </cell>
          <cell r="AV29">
            <v>0</v>
          </cell>
          <cell r="AW29">
            <v>0</v>
          </cell>
          <cell r="AX29">
            <v>0</v>
          </cell>
          <cell r="AY29">
            <v>0</v>
          </cell>
          <cell r="AZ29">
            <v>0</v>
          </cell>
          <cell r="BA29">
            <v>0</v>
          </cell>
          <cell r="BB29">
            <v>0</v>
          </cell>
          <cell r="BC29">
            <v>0</v>
          </cell>
          <cell r="BD29">
            <v>0</v>
          </cell>
          <cell r="BE29">
            <v>0</v>
          </cell>
          <cell r="BF29">
            <v>0</v>
          </cell>
          <cell r="BG29">
            <v>0</v>
          </cell>
          <cell r="BH29">
            <v>0</v>
          </cell>
          <cell r="BI29">
            <v>0</v>
          </cell>
          <cell r="BJ29">
            <v>0</v>
          </cell>
          <cell r="BK29">
            <v>0</v>
          </cell>
          <cell r="BL29">
            <v>0</v>
          </cell>
          <cell r="BM29">
            <v>0</v>
          </cell>
          <cell r="BN29">
            <v>0</v>
          </cell>
          <cell r="BO29">
            <v>0</v>
          </cell>
          <cell r="BP29">
            <v>0</v>
          </cell>
        </row>
        <row r="30">
          <cell r="A30" t="str">
            <v>Soham</v>
          </cell>
          <cell r="C30">
            <v>114</v>
          </cell>
          <cell r="D30">
            <v>442</v>
          </cell>
          <cell r="E30">
            <v>30</v>
          </cell>
          <cell r="F30">
            <v>586</v>
          </cell>
          <cell r="G30">
            <v>36</v>
          </cell>
          <cell r="H30">
            <v>98</v>
          </cell>
          <cell r="I30">
            <v>0</v>
          </cell>
          <cell r="J30">
            <v>0</v>
          </cell>
          <cell r="K30">
            <v>1</v>
          </cell>
          <cell r="L30">
            <v>0</v>
          </cell>
          <cell r="M30">
            <v>0</v>
          </cell>
          <cell r="N30">
            <v>0</v>
          </cell>
          <cell r="O30">
            <v>135</v>
          </cell>
          <cell r="P30">
            <v>21</v>
          </cell>
          <cell r="Q30">
            <v>30</v>
          </cell>
          <cell r="R30">
            <v>1</v>
          </cell>
          <cell r="S30">
            <v>0</v>
          </cell>
          <cell r="T30">
            <v>52</v>
          </cell>
          <cell r="U30">
            <v>773</v>
          </cell>
          <cell r="V30">
            <v>850</v>
          </cell>
          <cell r="W30">
            <v>1</v>
          </cell>
          <cell r="X30">
            <v>97</v>
          </cell>
          <cell r="Y30">
            <v>10</v>
          </cell>
          <cell r="Z30">
            <v>958</v>
          </cell>
          <cell r="AA30">
            <v>6</v>
          </cell>
          <cell r="AB30">
            <v>1</v>
          </cell>
          <cell r="AC30">
            <v>8</v>
          </cell>
          <cell r="AD30">
            <v>15</v>
          </cell>
          <cell r="AE30">
            <v>973</v>
          </cell>
          <cell r="AF30">
            <v>1746</v>
          </cell>
          <cell r="AG30">
            <v>0</v>
          </cell>
          <cell r="AH30">
            <v>10</v>
          </cell>
          <cell r="AI30">
            <v>3</v>
          </cell>
          <cell r="AJ30">
            <v>5</v>
          </cell>
          <cell r="AK30">
            <v>0</v>
          </cell>
          <cell r="AL30">
            <v>0</v>
          </cell>
          <cell r="AM30">
            <v>18</v>
          </cell>
          <cell r="AN30">
            <v>0</v>
          </cell>
          <cell r="AO30">
            <v>11</v>
          </cell>
          <cell r="AP30">
            <v>11</v>
          </cell>
          <cell r="AQ30">
            <v>0</v>
          </cell>
          <cell r="AR30">
            <v>0</v>
          </cell>
          <cell r="AS30">
            <v>0</v>
          </cell>
          <cell r="AT30">
            <v>0</v>
          </cell>
          <cell r="AU30">
            <v>0</v>
          </cell>
          <cell r="AV30">
            <v>0</v>
          </cell>
          <cell r="AW30">
            <v>0</v>
          </cell>
          <cell r="AX30">
            <v>0</v>
          </cell>
          <cell r="AY30">
            <v>3</v>
          </cell>
          <cell r="AZ30">
            <v>1</v>
          </cell>
          <cell r="BA30">
            <v>3</v>
          </cell>
          <cell r="BB30">
            <v>2</v>
          </cell>
          <cell r="BC30">
            <v>0</v>
          </cell>
          <cell r="BD30">
            <v>9</v>
          </cell>
          <cell r="BE30">
            <v>0</v>
          </cell>
          <cell r="BF30">
            <v>0</v>
          </cell>
          <cell r="BG30">
            <v>0</v>
          </cell>
          <cell r="BH30">
            <v>0</v>
          </cell>
          <cell r="BI30">
            <v>0</v>
          </cell>
          <cell r="BJ30">
            <v>0</v>
          </cell>
          <cell r="BK30">
            <v>9</v>
          </cell>
          <cell r="BL30">
            <v>0</v>
          </cell>
          <cell r="BM30">
            <v>0</v>
          </cell>
          <cell r="BN30">
            <v>0</v>
          </cell>
          <cell r="BO30">
            <v>0</v>
          </cell>
          <cell r="BP30">
            <v>0</v>
          </cell>
        </row>
        <row r="31">
          <cell r="A31" t="str">
            <v>St Ives</v>
          </cell>
          <cell r="C31">
            <v>1466</v>
          </cell>
          <cell r="D31">
            <v>3697</v>
          </cell>
          <cell r="E31">
            <v>12</v>
          </cell>
          <cell r="F31">
            <v>5175</v>
          </cell>
          <cell r="G31">
            <v>559</v>
          </cell>
          <cell r="H31">
            <v>1105</v>
          </cell>
          <cell r="I31">
            <v>0</v>
          </cell>
          <cell r="J31">
            <v>0</v>
          </cell>
          <cell r="K31">
            <v>81</v>
          </cell>
          <cell r="L31">
            <v>3</v>
          </cell>
          <cell r="M31">
            <v>0</v>
          </cell>
          <cell r="N31">
            <v>0</v>
          </cell>
          <cell r="O31">
            <v>1748</v>
          </cell>
          <cell r="P31">
            <v>178</v>
          </cell>
          <cell r="Q31">
            <v>177</v>
          </cell>
          <cell r="R31">
            <v>8</v>
          </cell>
          <cell r="S31">
            <v>2</v>
          </cell>
          <cell r="T31">
            <v>365</v>
          </cell>
          <cell r="U31">
            <v>7288</v>
          </cell>
          <cell r="V31">
            <v>4105</v>
          </cell>
          <cell r="W31">
            <v>4</v>
          </cell>
          <cell r="X31">
            <v>587</v>
          </cell>
          <cell r="Y31">
            <v>31</v>
          </cell>
          <cell r="Z31">
            <v>4727</v>
          </cell>
          <cell r="AA31">
            <v>48</v>
          </cell>
          <cell r="AB31">
            <v>17</v>
          </cell>
          <cell r="AC31">
            <v>96</v>
          </cell>
          <cell r="AD31">
            <v>161</v>
          </cell>
          <cell r="AE31">
            <v>4888</v>
          </cell>
          <cell r="AF31">
            <v>12176</v>
          </cell>
          <cell r="AG31">
            <v>0</v>
          </cell>
          <cell r="AH31">
            <v>19</v>
          </cell>
          <cell r="AI31">
            <v>5</v>
          </cell>
          <cell r="AJ31">
            <v>111</v>
          </cell>
          <cell r="AK31">
            <v>0</v>
          </cell>
          <cell r="AL31">
            <v>0</v>
          </cell>
          <cell r="AM31">
            <v>135</v>
          </cell>
          <cell r="AN31">
            <v>0</v>
          </cell>
          <cell r="AO31">
            <v>50</v>
          </cell>
          <cell r="AP31">
            <v>50</v>
          </cell>
          <cell r="AQ31">
            <v>0</v>
          </cell>
          <cell r="AR31">
            <v>0</v>
          </cell>
          <cell r="AS31">
            <v>0</v>
          </cell>
          <cell r="AT31">
            <v>0</v>
          </cell>
          <cell r="AU31">
            <v>0</v>
          </cell>
          <cell r="AV31">
            <v>0</v>
          </cell>
          <cell r="AW31">
            <v>0</v>
          </cell>
          <cell r="AX31">
            <v>0</v>
          </cell>
          <cell r="AY31">
            <v>24</v>
          </cell>
          <cell r="AZ31">
            <v>15</v>
          </cell>
          <cell r="BA31">
            <v>42</v>
          </cell>
          <cell r="BB31">
            <v>40</v>
          </cell>
          <cell r="BC31">
            <v>0</v>
          </cell>
          <cell r="BD31">
            <v>121</v>
          </cell>
          <cell r="BE31">
            <v>0</v>
          </cell>
          <cell r="BF31">
            <v>0</v>
          </cell>
          <cell r="BG31">
            <v>0</v>
          </cell>
          <cell r="BH31">
            <v>0</v>
          </cell>
          <cell r="BI31">
            <v>0</v>
          </cell>
          <cell r="BJ31">
            <v>0</v>
          </cell>
          <cell r="BK31">
            <v>121</v>
          </cell>
          <cell r="BL31">
            <v>18</v>
          </cell>
          <cell r="BM31">
            <v>0</v>
          </cell>
          <cell r="BN31">
            <v>0</v>
          </cell>
          <cell r="BO31">
            <v>0</v>
          </cell>
          <cell r="BP31">
            <v>1</v>
          </cell>
        </row>
        <row r="32">
          <cell r="A32" t="str">
            <v>St Neots</v>
          </cell>
          <cell r="C32">
            <v>879</v>
          </cell>
          <cell r="D32">
            <v>2983</v>
          </cell>
          <cell r="E32">
            <v>27</v>
          </cell>
          <cell r="F32">
            <v>3889</v>
          </cell>
          <cell r="G32">
            <v>352</v>
          </cell>
          <cell r="H32">
            <v>687</v>
          </cell>
          <cell r="I32">
            <v>0</v>
          </cell>
          <cell r="J32">
            <v>0</v>
          </cell>
          <cell r="K32">
            <v>48</v>
          </cell>
          <cell r="L32">
            <v>6</v>
          </cell>
          <cell r="M32">
            <v>0</v>
          </cell>
          <cell r="N32">
            <v>0</v>
          </cell>
          <cell r="O32">
            <v>1093</v>
          </cell>
          <cell r="P32">
            <v>165</v>
          </cell>
          <cell r="Q32">
            <v>168</v>
          </cell>
          <cell r="R32">
            <v>7</v>
          </cell>
          <cell r="S32">
            <v>15</v>
          </cell>
          <cell r="T32">
            <v>355</v>
          </cell>
          <cell r="U32">
            <v>5337</v>
          </cell>
          <cell r="V32">
            <v>4907</v>
          </cell>
          <cell r="W32">
            <v>3</v>
          </cell>
          <cell r="X32">
            <v>688</v>
          </cell>
          <cell r="Y32">
            <v>26</v>
          </cell>
          <cell r="Z32">
            <v>5624</v>
          </cell>
          <cell r="AA32">
            <v>67</v>
          </cell>
          <cell r="AB32">
            <v>26</v>
          </cell>
          <cell r="AC32">
            <v>109</v>
          </cell>
          <cell r="AD32">
            <v>202</v>
          </cell>
          <cell r="AE32">
            <v>5826</v>
          </cell>
          <cell r="AF32">
            <v>11163</v>
          </cell>
          <cell r="AG32">
            <v>0</v>
          </cell>
          <cell r="AH32">
            <v>10</v>
          </cell>
          <cell r="AI32">
            <v>9</v>
          </cell>
          <cell r="AJ32">
            <v>143</v>
          </cell>
          <cell r="AK32">
            <v>0</v>
          </cell>
          <cell r="AL32">
            <v>0</v>
          </cell>
          <cell r="AM32">
            <v>162</v>
          </cell>
          <cell r="AN32">
            <v>0</v>
          </cell>
          <cell r="AO32">
            <v>66</v>
          </cell>
          <cell r="AP32">
            <v>66</v>
          </cell>
          <cell r="AQ32">
            <v>0</v>
          </cell>
          <cell r="AR32">
            <v>0</v>
          </cell>
          <cell r="AS32">
            <v>0</v>
          </cell>
          <cell r="AT32">
            <v>0</v>
          </cell>
          <cell r="AU32">
            <v>0</v>
          </cell>
          <cell r="AV32">
            <v>0</v>
          </cell>
          <cell r="AW32">
            <v>4</v>
          </cell>
          <cell r="AX32">
            <v>1</v>
          </cell>
          <cell r="AY32">
            <v>19</v>
          </cell>
          <cell r="AZ32">
            <v>12</v>
          </cell>
          <cell r="BA32">
            <v>23</v>
          </cell>
          <cell r="BB32">
            <v>15</v>
          </cell>
          <cell r="BC32">
            <v>0</v>
          </cell>
          <cell r="BD32">
            <v>74</v>
          </cell>
          <cell r="BE32">
            <v>0</v>
          </cell>
          <cell r="BF32">
            <v>0</v>
          </cell>
          <cell r="BG32">
            <v>0</v>
          </cell>
          <cell r="BH32">
            <v>0</v>
          </cell>
          <cell r="BI32">
            <v>0</v>
          </cell>
          <cell r="BJ32">
            <v>0</v>
          </cell>
          <cell r="BK32">
            <v>74</v>
          </cell>
          <cell r="BL32">
            <v>0</v>
          </cell>
          <cell r="BM32">
            <v>0</v>
          </cell>
          <cell r="BN32">
            <v>0</v>
          </cell>
          <cell r="BO32">
            <v>0</v>
          </cell>
          <cell r="BP32">
            <v>1</v>
          </cell>
        </row>
        <row r="33">
          <cell r="A33" t="str">
            <v>Warboys</v>
          </cell>
          <cell r="C33">
            <v>91</v>
          </cell>
          <cell r="D33">
            <v>386</v>
          </cell>
          <cell r="E33">
            <v>76</v>
          </cell>
          <cell r="F33">
            <v>553</v>
          </cell>
          <cell r="G33">
            <v>20</v>
          </cell>
          <cell r="H33">
            <v>32</v>
          </cell>
          <cell r="I33">
            <v>0</v>
          </cell>
          <cell r="J33">
            <v>0</v>
          </cell>
          <cell r="K33">
            <v>0</v>
          </cell>
          <cell r="L33">
            <v>0</v>
          </cell>
          <cell r="M33">
            <v>0</v>
          </cell>
          <cell r="N33">
            <v>0</v>
          </cell>
          <cell r="O33">
            <v>52</v>
          </cell>
          <cell r="P33">
            <v>13</v>
          </cell>
          <cell r="Q33">
            <v>2</v>
          </cell>
          <cell r="R33">
            <v>0</v>
          </cell>
          <cell r="S33">
            <v>0</v>
          </cell>
          <cell r="T33">
            <v>15</v>
          </cell>
          <cell r="U33">
            <v>620</v>
          </cell>
          <cell r="V33">
            <v>307</v>
          </cell>
          <cell r="W33">
            <v>0</v>
          </cell>
          <cell r="X33">
            <v>31</v>
          </cell>
          <cell r="Y33">
            <v>2</v>
          </cell>
          <cell r="Z33">
            <v>340</v>
          </cell>
          <cell r="AA33">
            <v>2</v>
          </cell>
          <cell r="AB33">
            <v>0</v>
          </cell>
          <cell r="AC33">
            <v>1</v>
          </cell>
          <cell r="AD33">
            <v>3</v>
          </cell>
          <cell r="AE33">
            <v>343</v>
          </cell>
          <cell r="AF33">
            <v>963</v>
          </cell>
          <cell r="AG33">
            <v>0</v>
          </cell>
          <cell r="AH33">
            <v>20</v>
          </cell>
          <cell r="AI33">
            <v>1</v>
          </cell>
          <cell r="AJ33">
            <v>13</v>
          </cell>
          <cell r="AK33">
            <v>0</v>
          </cell>
          <cell r="AL33">
            <v>0</v>
          </cell>
          <cell r="AM33">
            <v>34</v>
          </cell>
          <cell r="AN33">
            <v>0</v>
          </cell>
          <cell r="AO33">
            <v>4</v>
          </cell>
          <cell r="AP33">
            <v>4</v>
          </cell>
          <cell r="AQ33">
            <v>0</v>
          </cell>
          <cell r="AR33">
            <v>0</v>
          </cell>
          <cell r="AS33">
            <v>0</v>
          </cell>
          <cell r="AT33">
            <v>0</v>
          </cell>
          <cell r="AU33">
            <v>0</v>
          </cell>
          <cell r="AV33">
            <v>0</v>
          </cell>
          <cell r="AW33">
            <v>0</v>
          </cell>
          <cell r="AX33">
            <v>1</v>
          </cell>
          <cell r="AY33">
            <v>0</v>
          </cell>
          <cell r="AZ33">
            <v>1</v>
          </cell>
          <cell r="BA33">
            <v>0</v>
          </cell>
          <cell r="BB33">
            <v>0</v>
          </cell>
          <cell r="BC33">
            <v>0</v>
          </cell>
          <cell r="BD33">
            <v>2</v>
          </cell>
          <cell r="BE33">
            <v>0</v>
          </cell>
          <cell r="BF33">
            <v>0</v>
          </cell>
          <cell r="BG33">
            <v>0</v>
          </cell>
          <cell r="BH33">
            <v>0</v>
          </cell>
          <cell r="BI33">
            <v>0</v>
          </cell>
          <cell r="BJ33">
            <v>0</v>
          </cell>
          <cell r="BK33">
            <v>2</v>
          </cell>
          <cell r="BL33">
            <v>0</v>
          </cell>
          <cell r="BM33">
            <v>0</v>
          </cell>
          <cell r="BN33">
            <v>0</v>
          </cell>
          <cell r="BO33">
            <v>0</v>
          </cell>
          <cell r="BP33">
            <v>0</v>
          </cell>
        </row>
        <row r="34">
          <cell r="A34" t="str">
            <v>Whittlesey</v>
          </cell>
          <cell r="C34">
            <v>305</v>
          </cell>
          <cell r="D34">
            <v>843</v>
          </cell>
          <cell r="E34">
            <v>23</v>
          </cell>
          <cell r="F34">
            <v>1171</v>
          </cell>
          <cell r="G34">
            <v>75</v>
          </cell>
          <cell r="H34">
            <v>157</v>
          </cell>
          <cell r="I34">
            <v>0</v>
          </cell>
          <cell r="J34">
            <v>0</v>
          </cell>
          <cell r="K34">
            <v>11</v>
          </cell>
          <cell r="L34">
            <v>0</v>
          </cell>
          <cell r="M34">
            <v>0</v>
          </cell>
          <cell r="N34">
            <v>0</v>
          </cell>
          <cell r="O34">
            <v>243</v>
          </cell>
          <cell r="P34">
            <v>46</v>
          </cell>
          <cell r="Q34">
            <v>41</v>
          </cell>
          <cell r="R34">
            <v>4</v>
          </cell>
          <cell r="S34">
            <v>2</v>
          </cell>
          <cell r="T34">
            <v>93</v>
          </cell>
          <cell r="U34">
            <v>1507</v>
          </cell>
          <cell r="V34">
            <v>917</v>
          </cell>
          <cell r="W34">
            <v>3</v>
          </cell>
          <cell r="X34">
            <v>83</v>
          </cell>
          <cell r="Y34">
            <v>5</v>
          </cell>
          <cell r="Z34">
            <v>1008</v>
          </cell>
          <cell r="AA34">
            <v>18</v>
          </cell>
          <cell r="AB34">
            <v>6</v>
          </cell>
          <cell r="AC34">
            <v>29</v>
          </cell>
          <cell r="AD34">
            <v>53</v>
          </cell>
          <cell r="AE34">
            <v>1061</v>
          </cell>
          <cell r="AF34">
            <v>2568</v>
          </cell>
          <cell r="AG34">
            <v>0</v>
          </cell>
          <cell r="AH34">
            <v>2</v>
          </cell>
          <cell r="AI34">
            <v>1</v>
          </cell>
          <cell r="AJ34">
            <v>35</v>
          </cell>
          <cell r="AK34">
            <v>0</v>
          </cell>
          <cell r="AL34">
            <v>0</v>
          </cell>
          <cell r="AM34">
            <v>38</v>
          </cell>
          <cell r="AN34">
            <v>0</v>
          </cell>
          <cell r="AO34">
            <v>13</v>
          </cell>
          <cell r="AP34">
            <v>13</v>
          </cell>
          <cell r="AQ34">
            <v>0</v>
          </cell>
          <cell r="AR34">
            <v>0</v>
          </cell>
          <cell r="AS34">
            <v>0</v>
          </cell>
          <cell r="AT34">
            <v>0</v>
          </cell>
          <cell r="AU34">
            <v>0</v>
          </cell>
          <cell r="AV34">
            <v>0</v>
          </cell>
          <cell r="AW34">
            <v>0</v>
          </cell>
          <cell r="AX34">
            <v>1</v>
          </cell>
          <cell r="AY34">
            <v>6</v>
          </cell>
          <cell r="AZ34">
            <v>2</v>
          </cell>
          <cell r="BA34">
            <v>4</v>
          </cell>
          <cell r="BB34">
            <v>1</v>
          </cell>
          <cell r="BC34">
            <v>0</v>
          </cell>
          <cell r="BD34">
            <v>14</v>
          </cell>
          <cell r="BE34">
            <v>0</v>
          </cell>
          <cell r="BF34">
            <v>0</v>
          </cell>
          <cell r="BG34">
            <v>0</v>
          </cell>
          <cell r="BH34">
            <v>0</v>
          </cell>
          <cell r="BI34">
            <v>0</v>
          </cell>
          <cell r="BJ34">
            <v>0</v>
          </cell>
          <cell r="BK34">
            <v>14</v>
          </cell>
          <cell r="BL34">
            <v>0</v>
          </cell>
          <cell r="BM34">
            <v>0</v>
          </cell>
          <cell r="BN34">
            <v>0</v>
          </cell>
          <cell r="BO34">
            <v>0</v>
          </cell>
          <cell r="BP34">
            <v>0</v>
          </cell>
        </row>
        <row r="35">
          <cell r="A35" t="str">
            <v>Willingham</v>
          </cell>
          <cell r="C35">
            <v>122</v>
          </cell>
          <cell r="D35">
            <v>325</v>
          </cell>
          <cell r="E35">
            <v>9</v>
          </cell>
          <cell r="F35">
            <v>456</v>
          </cell>
          <cell r="G35">
            <v>27</v>
          </cell>
          <cell r="H35">
            <v>70</v>
          </cell>
          <cell r="I35">
            <v>0</v>
          </cell>
          <cell r="J35">
            <v>0</v>
          </cell>
          <cell r="K35">
            <v>0</v>
          </cell>
          <cell r="L35">
            <v>0</v>
          </cell>
          <cell r="M35">
            <v>0</v>
          </cell>
          <cell r="N35">
            <v>0</v>
          </cell>
          <cell r="O35">
            <v>97</v>
          </cell>
          <cell r="P35">
            <v>13</v>
          </cell>
          <cell r="Q35">
            <v>10</v>
          </cell>
          <cell r="R35">
            <v>2</v>
          </cell>
          <cell r="S35">
            <v>0</v>
          </cell>
          <cell r="T35">
            <v>25</v>
          </cell>
          <cell r="U35">
            <v>578</v>
          </cell>
          <cell r="V35">
            <v>613</v>
          </cell>
          <cell r="W35">
            <v>1</v>
          </cell>
          <cell r="X35">
            <v>75</v>
          </cell>
          <cell r="Y35">
            <v>4</v>
          </cell>
          <cell r="Z35">
            <v>693</v>
          </cell>
          <cell r="AA35">
            <v>11</v>
          </cell>
          <cell r="AB35">
            <v>4</v>
          </cell>
          <cell r="AC35">
            <v>22</v>
          </cell>
          <cell r="AD35">
            <v>37</v>
          </cell>
          <cell r="AE35">
            <v>730</v>
          </cell>
          <cell r="AF35">
            <v>1308</v>
          </cell>
          <cell r="AG35">
            <v>0</v>
          </cell>
          <cell r="AH35">
            <v>0</v>
          </cell>
          <cell r="AI35">
            <v>1</v>
          </cell>
          <cell r="AJ35">
            <v>2</v>
          </cell>
          <cell r="AK35">
            <v>0</v>
          </cell>
          <cell r="AL35">
            <v>0</v>
          </cell>
          <cell r="AM35">
            <v>3</v>
          </cell>
          <cell r="AN35">
            <v>0</v>
          </cell>
          <cell r="AO35">
            <v>19</v>
          </cell>
          <cell r="AP35">
            <v>19</v>
          </cell>
          <cell r="AQ35">
            <v>0</v>
          </cell>
          <cell r="AR35">
            <v>0</v>
          </cell>
          <cell r="AS35">
            <v>0</v>
          </cell>
          <cell r="AT35">
            <v>0</v>
          </cell>
          <cell r="AU35">
            <v>0</v>
          </cell>
          <cell r="AV35">
            <v>0</v>
          </cell>
          <cell r="AW35">
            <v>0</v>
          </cell>
          <cell r="AX35">
            <v>0</v>
          </cell>
          <cell r="AY35">
            <v>0</v>
          </cell>
          <cell r="AZ35">
            <v>0</v>
          </cell>
          <cell r="BA35">
            <v>0</v>
          </cell>
          <cell r="BB35">
            <v>0</v>
          </cell>
          <cell r="BC35">
            <v>0</v>
          </cell>
          <cell r="BD35">
            <v>0</v>
          </cell>
          <cell r="BE35">
            <v>0</v>
          </cell>
          <cell r="BF35">
            <v>0</v>
          </cell>
          <cell r="BG35">
            <v>0</v>
          </cell>
          <cell r="BH35">
            <v>0</v>
          </cell>
          <cell r="BI35">
            <v>0</v>
          </cell>
          <cell r="BJ35">
            <v>0</v>
          </cell>
          <cell r="BK35">
            <v>0</v>
          </cell>
          <cell r="BL35">
            <v>0</v>
          </cell>
          <cell r="BM35">
            <v>0</v>
          </cell>
          <cell r="BN35">
            <v>0</v>
          </cell>
          <cell r="BO35">
            <v>0</v>
          </cell>
          <cell r="BP35">
            <v>1</v>
          </cell>
        </row>
        <row r="36">
          <cell r="A36" t="str">
            <v>Wisbech</v>
          </cell>
          <cell r="C36">
            <v>688</v>
          </cell>
          <cell r="D36">
            <v>1825</v>
          </cell>
          <cell r="E36">
            <v>155</v>
          </cell>
          <cell r="F36">
            <v>2668</v>
          </cell>
          <cell r="G36">
            <v>225</v>
          </cell>
          <cell r="H36">
            <v>502</v>
          </cell>
          <cell r="I36">
            <v>5</v>
          </cell>
          <cell r="J36">
            <v>0</v>
          </cell>
          <cell r="K36">
            <v>52</v>
          </cell>
          <cell r="L36">
            <v>7</v>
          </cell>
          <cell r="M36">
            <v>0</v>
          </cell>
          <cell r="N36">
            <v>0</v>
          </cell>
          <cell r="O36">
            <v>791</v>
          </cell>
          <cell r="P36">
            <v>80</v>
          </cell>
          <cell r="Q36">
            <v>90</v>
          </cell>
          <cell r="R36">
            <v>4</v>
          </cell>
          <cell r="S36">
            <v>9</v>
          </cell>
          <cell r="T36">
            <v>183</v>
          </cell>
          <cell r="U36">
            <v>3642</v>
          </cell>
          <cell r="V36">
            <v>1473</v>
          </cell>
          <cell r="W36">
            <v>2</v>
          </cell>
          <cell r="X36">
            <v>318</v>
          </cell>
          <cell r="Y36">
            <v>13</v>
          </cell>
          <cell r="Z36">
            <v>1806</v>
          </cell>
          <cell r="AA36">
            <v>18</v>
          </cell>
          <cell r="AB36">
            <v>10</v>
          </cell>
          <cell r="AC36">
            <v>39</v>
          </cell>
          <cell r="AD36">
            <v>67</v>
          </cell>
          <cell r="AE36">
            <v>1873</v>
          </cell>
          <cell r="AF36">
            <v>5515</v>
          </cell>
          <cell r="AG36">
            <v>0</v>
          </cell>
          <cell r="AH36">
            <v>4</v>
          </cell>
          <cell r="AI36">
            <v>1</v>
          </cell>
          <cell r="AJ36">
            <v>100</v>
          </cell>
          <cell r="AK36">
            <v>0</v>
          </cell>
          <cell r="AL36">
            <v>0</v>
          </cell>
          <cell r="AM36">
            <v>105</v>
          </cell>
          <cell r="AN36">
            <v>0</v>
          </cell>
          <cell r="AO36">
            <v>7</v>
          </cell>
          <cell r="AP36">
            <v>7</v>
          </cell>
          <cell r="AQ36">
            <v>0</v>
          </cell>
          <cell r="AR36">
            <v>0</v>
          </cell>
          <cell r="AS36">
            <v>0</v>
          </cell>
          <cell r="AT36">
            <v>0</v>
          </cell>
          <cell r="AU36">
            <v>0</v>
          </cell>
          <cell r="AV36">
            <v>0</v>
          </cell>
          <cell r="AW36">
            <v>0</v>
          </cell>
          <cell r="AX36">
            <v>0</v>
          </cell>
          <cell r="AY36">
            <v>13</v>
          </cell>
          <cell r="AZ36">
            <v>9</v>
          </cell>
          <cell r="BA36">
            <v>7</v>
          </cell>
          <cell r="BB36">
            <v>15</v>
          </cell>
          <cell r="BC36">
            <v>2</v>
          </cell>
          <cell r="BD36">
            <v>46</v>
          </cell>
          <cell r="BE36">
            <v>0</v>
          </cell>
          <cell r="BF36">
            <v>0</v>
          </cell>
          <cell r="BG36">
            <v>0</v>
          </cell>
          <cell r="BH36">
            <v>0</v>
          </cell>
          <cell r="BI36">
            <v>0</v>
          </cell>
          <cell r="BJ36">
            <v>0</v>
          </cell>
          <cell r="BK36">
            <v>46</v>
          </cell>
          <cell r="BL36">
            <v>0</v>
          </cell>
          <cell r="BM36">
            <v>0</v>
          </cell>
          <cell r="BN36">
            <v>0</v>
          </cell>
          <cell r="BO36">
            <v>0</v>
          </cell>
          <cell r="BP36">
            <v>0</v>
          </cell>
        </row>
        <row r="37">
          <cell r="A37" t="str">
            <v>Yaxley</v>
          </cell>
          <cell r="C37">
            <v>218</v>
          </cell>
          <cell r="D37">
            <v>591</v>
          </cell>
          <cell r="E37">
            <v>6</v>
          </cell>
          <cell r="F37">
            <v>815</v>
          </cell>
          <cell r="G37">
            <v>57</v>
          </cell>
          <cell r="H37">
            <v>96</v>
          </cell>
          <cell r="I37">
            <v>0</v>
          </cell>
          <cell r="J37">
            <v>0</v>
          </cell>
          <cell r="K37">
            <v>0</v>
          </cell>
          <cell r="L37">
            <v>0</v>
          </cell>
          <cell r="M37">
            <v>0</v>
          </cell>
          <cell r="N37">
            <v>0</v>
          </cell>
          <cell r="O37">
            <v>153</v>
          </cell>
          <cell r="P37">
            <v>75</v>
          </cell>
          <cell r="Q37">
            <v>58</v>
          </cell>
          <cell r="R37">
            <v>5</v>
          </cell>
          <cell r="S37">
            <v>3</v>
          </cell>
          <cell r="T37">
            <v>141</v>
          </cell>
          <cell r="U37">
            <v>1109</v>
          </cell>
          <cell r="V37">
            <v>1146</v>
          </cell>
          <cell r="W37">
            <v>0</v>
          </cell>
          <cell r="X37">
            <v>111</v>
          </cell>
          <cell r="Y37">
            <v>8</v>
          </cell>
          <cell r="Z37">
            <v>1265</v>
          </cell>
          <cell r="AA37">
            <v>15</v>
          </cell>
          <cell r="AB37">
            <v>3</v>
          </cell>
          <cell r="AC37">
            <v>28</v>
          </cell>
          <cell r="AD37">
            <v>46</v>
          </cell>
          <cell r="AE37">
            <v>1311</v>
          </cell>
          <cell r="AF37">
            <v>2420</v>
          </cell>
          <cell r="AG37">
            <v>0</v>
          </cell>
          <cell r="AH37">
            <v>0</v>
          </cell>
          <cell r="AI37">
            <v>2</v>
          </cell>
          <cell r="AJ37">
            <v>35</v>
          </cell>
          <cell r="AK37">
            <v>0</v>
          </cell>
          <cell r="AL37">
            <v>0</v>
          </cell>
          <cell r="AM37">
            <v>37</v>
          </cell>
          <cell r="AN37">
            <v>0</v>
          </cell>
          <cell r="AO37">
            <v>3</v>
          </cell>
          <cell r="AP37">
            <v>3</v>
          </cell>
          <cell r="AQ37">
            <v>0</v>
          </cell>
          <cell r="AR37">
            <v>0</v>
          </cell>
          <cell r="AS37">
            <v>0</v>
          </cell>
          <cell r="AT37">
            <v>0</v>
          </cell>
          <cell r="AU37">
            <v>0</v>
          </cell>
          <cell r="AV37">
            <v>0</v>
          </cell>
          <cell r="AW37">
            <v>5</v>
          </cell>
          <cell r="AX37">
            <v>0</v>
          </cell>
          <cell r="AY37">
            <v>3</v>
          </cell>
          <cell r="AZ37">
            <v>0</v>
          </cell>
          <cell r="BA37">
            <v>0</v>
          </cell>
          <cell r="BB37">
            <v>0</v>
          </cell>
          <cell r="BC37">
            <v>0</v>
          </cell>
          <cell r="BD37">
            <v>8</v>
          </cell>
          <cell r="BE37">
            <v>0</v>
          </cell>
          <cell r="BF37">
            <v>0</v>
          </cell>
          <cell r="BG37">
            <v>0</v>
          </cell>
          <cell r="BH37">
            <v>0</v>
          </cell>
          <cell r="BI37">
            <v>0</v>
          </cell>
          <cell r="BJ37">
            <v>0</v>
          </cell>
          <cell r="BK37">
            <v>8</v>
          </cell>
          <cell r="BL37">
            <v>0</v>
          </cell>
          <cell r="BM37">
            <v>0</v>
          </cell>
          <cell r="BN37">
            <v>0</v>
          </cell>
          <cell r="BO37">
            <v>0</v>
          </cell>
          <cell r="BP37">
            <v>0</v>
          </cell>
        </row>
        <row r="38">
          <cell r="A38" t="str">
            <v>Grand Total</v>
          </cell>
          <cell r="C38">
            <v>12877</v>
          </cell>
          <cell r="D38">
            <v>34297</v>
          </cell>
          <cell r="E38">
            <v>705</v>
          </cell>
          <cell r="F38">
            <v>47879</v>
          </cell>
          <cell r="G38">
            <v>6039</v>
          </cell>
          <cell r="H38">
            <v>12935</v>
          </cell>
          <cell r="I38">
            <v>12</v>
          </cell>
          <cell r="J38">
            <v>27</v>
          </cell>
          <cell r="K38">
            <v>894</v>
          </cell>
          <cell r="L38">
            <v>150</v>
          </cell>
          <cell r="M38">
            <v>1</v>
          </cell>
          <cell r="N38">
            <v>0</v>
          </cell>
          <cell r="O38">
            <v>20058</v>
          </cell>
          <cell r="P38">
            <v>2120</v>
          </cell>
          <cell r="Q38">
            <v>1790</v>
          </cell>
          <cell r="R38">
            <v>98</v>
          </cell>
          <cell r="S38">
            <v>83</v>
          </cell>
          <cell r="T38">
            <v>4091</v>
          </cell>
          <cell r="U38">
            <v>72028</v>
          </cell>
          <cell r="V38">
            <v>65878</v>
          </cell>
          <cell r="W38">
            <v>147</v>
          </cell>
          <cell r="X38">
            <v>9723</v>
          </cell>
          <cell r="Y38">
            <v>422</v>
          </cell>
          <cell r="Z38">
            <v>76170</v>
          </cell>
          <cell r="AA38">
            <v>987</v>
          </cell>
          <cell r="AB38">
            <v>338</v>
          </cell>
          <cell r="AC38">
            <v>2214</v>
          </cell>
          <cell r="AD38">
            <v>3539</v>
          </cell>
          <cell r="AE38">
            <v>79709</v>
          </cell>
          <cell r="AF38">
            <v>151737</v>
          </cell>
          <cell r="AG38">
            <v>3</v>
          </cell>
          <cell r="AH38">
            <v>182</v>
          </cell>
          <cell r="AI38">
            <v>84</v>
          </cell>
          <cell r="AJ38">
            <v>1378</v>
          </cell>
          <cell r="AK38">
            <v>0</v>
          </cell>
          <cell r="AL38">
            <v>4</v>
          </cell>
          <cell r="AM38">
            <v>1651</v>
          </cell>
          <cell r="AN38">
            <v>2</v>
          </cell>
          <cell r="AO38">
            <v>1008</v>
          </cell>
          <cell r="AP38">
            <v>1010</v>
          </cell>
          <cell r="AQ38">
            <v>0</v>
          </cell>
          <cell r="AR38">
            <v>1</v>
          </cell>
          <cell r="AS38">
            <v>6</v>
          </cell>
          <cell r="AT38">
            <v>5</v>
          </cell>
          <cell r="AU38">
            <v>1</v>
          </cell>
          <cell r="AV38">
            <v>13</v>
          </cell>
          <cell r="AW38">
            <v>12</v>
          </cell>
          <cell r="AX38">
            <v>12</v>
          </cell>
          <cell r="AY38">
            <v>362</v>
          </cell>
          <cell r="AZ38">
            <v>189</v>
          </cell>
          <cell r="BA38">
            <v>371</v>
          </cell>
          <cell r="BB38">
            <v>262</v>
          </cell>
          <cell r="BC38">
            <v>28</v>
          </cell>
          <cell r="BD38">
            <v>1236</v>
          </cell>
          <cell r="BE38">
            <v>0</v>
          </cell>
          <cell r="BF38">
            <v>0</v>
          </cell>
          <cell r="BG38">
            <v>0</v>
          </cell>
          <cell r="BH38">
            <v>0</v>
          </cell>
          <cell r="BI38">
            <v>0</v>
          </cell>
          <cell r="BJ38">
            <v>0</v>
          </cell>
          <cell r="BK38">
            <v>1249</v>
          </cell>
          <cell r="BL38">
            <v>72</v>
          </cell>
          <cell r="BM38">
            <v>2</v>
          </cell>
          <cell r="BN38">
            <v>0</v>
          </cell>
          <cell r="BO38">
            <v>0</v>
          </cell>
          <cell r="BP38">
            <v>22</v>
          </cell>
        </row>
        <row r="40">
          <cell r="A40" t="str">
            <v>Library Access Points/Community or Jointly Run Libraries</v>
          </cell>
          <cell r="C40" t="str">
            <v>Adult
Fiction
Hardback</v>
          </cell>
          <cell r="D40" t="str">
            <v>Adult
Fiction
Paperback</v>
          </cell>
          <cell r="E40" t="str">
            <v>Quick
Pick
Fiction</v>
          </cell>
          <cell r="F40" t="str">
            <v>Total
Adult
Fiction</v>
          </cell>
          <cell r="G40" t="str">
            <v>Adult
Non-Fiction
Hardback</v>
          </cell>
          <cell r="H40" t="str">
            <v>Adult
Non-Fiction
Paperback</v>
          </cell>
          <cell r="I40" t="str">
            <v>Quick
Pick
Non-Fiction</v>
          </cell>
          <cell r="J40" t="str">
            <v>Magazine
for Loan</v>
          </cell>
          <cell r="K40" t="str">
            <v>Map</v>
          </cell>
          <cell r="L40" t="str">
            <v>Music &amp;
Vocal
Scores</v>
          </cell>
          <cell r="M40" t="str">
            <v>Inter-
Library
Loan</v>
          </cell>
          <cell r="N40" t="str">
            <v>Reference</v>
          </cell>
          <cell r="O40" t="str">
            <v>Total
Adult
Non
Fiction</v>
          </cell>
          <cell r="P40" t="str">
            <v>Adult
Fiction
Large Print
Hardback</v>
          </cell>
          <cell r="Q40" t="str">
            <v>Adult 
Fiction
Large Print
Paperback</v>
          </cell>
          <cell r="R40" t="str">
            <v>Adult
Non-fiction
Large Print
Hardback</v>
          </cell>
          <cell r="S40" t="str">
            <v>Adult
Non-fiction
Large Print
Paperback</v>
          </cell>
          <cell r="T40" t="str">
            <v>Total
Adult
Large
Print</v>
          </cell>
          <cell r="U40" t="str">
            <v>Total
Adult
Book
Issues</v>
          </cell>
          <cell r="V40" t="str">
            <v>Junior
Fiction</v>
          </cell>
          <cell r="W40" t="str">
            <v>Junior
Large
Print</v>
          </cell>
          <cell r="X40" t="str">
            <v>Junior
Non
Fiction</v>
          </cell>
          <cell r="Y40" t="str">
            <v>Picture
Books</v>
          </cell>
          <cell r="Z40" t="str">
            <v>Total
Junior
Books</v>
          </cell>
          <cell r="AA40" t="str">
            <v>Young
Adult</v>
          </cell>
          <cell r="AB40" t="str">
            <v>Young
Adult
Plus</v>
          </cell>
          <cell r="AC40" t="str">
            <v>Teen-
ager</v>
          </cell>
          <cell r="AD40" t="str">
            <v>Total
Young
Adult
Books</v>
          </cell>
          <cell r="AE40" t="str">
            <v>Total
Children's
Book
Issues</v>
          </cell>
          <cell r="AF40" t="str">
            <v>Total
Book
Issues</v>
          </cell>
          <cell r="AG40" t="str">
            <v>Adult
Spoken
Word
Cassette</v>
          </cell>
          <cell r="AH40" t="str">
            <v>Adult
Spoken Word
Cassette Set</v>
          </cell>
          <cell r="AI40" t="str">
            <v>Adult
Spoken
Word
CD</v>
          </cell>
          <cell r="AJ40" t="str">
            <v>Adult
Spoken
Word
CD Set</v>
          </cell>
          <cell r="AK40" t="str">
            <v>Adult
Spoken
Word
Free</v>
          </cell>
          <cell r="AL40" t="str">
            <v>MP3
Spoken Word
CD</v>
          </cell>
          <cell r="AM40" t="str">
            <v>Total
Adult
Spoken
Word</v>
          </cell>
          <cell r="AN40" t="str">
            <v>Children's
Spoken
Word
Cassette
Set</v>
          </cell>
          <cell r="AO40" t="str">
            <v>Children's
Spoken
Word
CD Set</v>
          </cell>
          <cell r="AP40" t="str">
            <v>Total
Children's
Spoken
Word</v>
          </cell>
          <cell r="AQ40" t="str">
            <v>Blu-Ray
U</v>
          </cell>
          <cell r="AR40" t="str">
            <v>Blu-Ray
PG</v>
          </cell>
          <cell r="AS40" t="str">
            <v>Blu-Ray
12</v>
          </cell>
          <cell r="AT40" t="str">
            <v>Blu-Ray
15</v>
          </cell>
          <cell r="AU40" t="str">
            <v>Blu-Ray
18</v>
          </cell>
          <cell r="AV40" t="str">
            <v>Total
Blu-Ray</v>
          </cell>
          <cell r="AW40" t="str">
            <v>DVD
Free</v>
          </cell>
          <cell r="AX40" t="str">
            <v>DVD
Short</v>
          </cell>
          <cell r="AY40" t="str">
            <v>DVD
U</v>
          </cell>
          <cell r="AZ40" t="str">
            <v>DVD
PG</v>
          </cell>
          <cell r="BA40" t="str">
            <v>DVD
12</v>
          </cell>
          <cell r="BB40" t="str">
            <v>DVD
15</v>
          </cell>
          <cell r="BC40" t="str">
            <v>DVD
18</v>
          </cell>
          <cell r="BD40" t="str">
            <v>Total
DVD</v>
          </cell>
          <cell r="BE40" t="str">
            <v>DVD
Premier
U</v>
          </cell>
          <cell r="BF40" t="str">
            <v>DVD
Premier
PG</v>
          </cell>
          <cell r="BG40" t="str">
            <v>DVD
Premier
12</v>
          </cell>
          <cell r="BH40" t="str">
            <v>DVD
Premier
15</v>
          </cell>
          <cell r="BI40" t="str">
            <v>DVD
Premier
18</v>
          </cell>
          <cell r="BJ40" t="str">
            <v>Total
DVD
Premier</v>
          </cell>
          <cell r="BK40" t="str">
            <v>Total
Blu-Ray
and DVD
Issues</v>
          </cell>
          <cell r="BL40" t="str">
            <v>Music
CD</v>
          </cell>
          <cell r="BM40" t="str">
            <v>CD-ROM</v>
          </cell>
          <cell r="BN40" t="str">
            <v>Local
Studies
Videos</v>
          </cell>
          <cell r="BO40" t="str">
            <v>A/V
Equipment</v>
          </cell>
          <cell r="BP40" t="str">
            <v>Devices
and
Electronics</v>
          </cell>
        </row>
        <row r="41">
          <cell r="A41" t="str">
            <v>Bassingbourn</v>
          </cell>
          <cell r="C41">
            <v>15</v>
          </cell>
          <cell r="D41">
            <v>173</v>
          </cell>
          <cell r="E41">
            <v>3</v>
          </cell>
          <cell r="F41">
            <v>191</v>
          </cell>
          <cell r="G41">
            <v>20</v>
          </cell>
          <cell r="H41">
            <v>15</v>
          </cell>
          <cell r="I41">
            <v>0</v>
          </cell>
          <cell r="J41">
            <v>0</v>
          </cell>
          <cell r="K41">
            <v>0</v>
          </cell>
          <cell r="L41">
            <v>0</v>
          </cell>
          <cell r="M41">
            <v>0</v>
          </cell>
          <cell r="N41">
            <v>0</v>
          </cell>
          <cell r="O41">
            <v>35</v>
          </cell>
          <cell r="P41">
            <v>4</v>
          </cell>
          <cell r="Q41">
            <v>2</v>
          </cell>
          <cell r="R41">
            <v>0</v>
          </cell>
          <cell r="S41">
            <v>0</v>
          </cell>
          <cell r="T41">
            <v>6</v>
          </cell>
          <cell r="U41">
            <v>232</v>
          </cell>
          <cell r="V41">
            <v>130</v>
          </cell>
          <cell r="W41">
            <v>9</v>
          </cell>
          <cell r="X41">
            <v>12</v>
          </cell>
          <cell r="Y41">
            <v>0</v>
          </cell>
          <cell r="Z41">
            <v>151</v>
          </cell>
          <cell r="AA41">
            <v>8</v>
          </cell>
          <cell r="AB41">
            <v>0</v>
          </cell>
          <cell r="AC41">
            <v>0</v>
          </cell>
          <cell r="AD41">
            <v>8</v>
          </cell>
          <cell r="AE41">
            <v>159</v>
          </cell>
          <cell r="AF41">
            <v>391</v>
          </cell>
          <cell r="AG41">
            <v>0</v>
          </cell>
          <cell r="AH41">
            <v>0</v>
          </cell>
          <cell r="AI41">
            <v>0</v>
          </cell>
          <cell r="AJ41">
            <v>1</v>
          </cell>
          <cell r="AK41">
            <v>0</v>
          </cell>
          <cell r="AL41">
            <v>0</v>
          </cell>
          <cell r="AM41">
            <v>1</v>
          </cell>
          <cell r="AN41">
            <v>0</v>
          </cell>
          <cell r="AO41">
            <v>0</v>
          </cell>
          <cell r="AP41">
            <v>0</v>
          </cell>
          <cell r="AQ41">
            <v>1</v>
          </cell>
          <cell r="AR41">
            <v>0</v>
          </cell>
          <cell r="AS41">
            <v>0</v>
          </cell>
          <cell r="AT41">
            <v>0</v>
          </cell>
          <cell r="AU41">
            <v>0</v>
          </cell>
          <cell r="AV41">
            <v>1</v>
          </cell>
          <cell r="AW41">
            <v>0</v>
          </cell>
          <cell r="AX41">
            <v>0</v>
          </cell>
          <cell r="AY41">
            <v>0</v>
          </cell>
          <cell r="AZ41">
            <v>0</v>
          </cell>
          <cell r="BA41">
            <v>1</v>
          </cell>
          <cell r="BB41">
            <v>0</v>
          </cell>
          <cell r="BC41">
            <v>0</v>
          </cell>
          <cell r="BD41">
            <v>1</v>
          </cell>
          <cell r="BE41">
            <v>0</v>
          </cell>
          <cell r="BF41">
            <v>0</v>
          </cell>
          <cell r="BG41">
            <v>0</v>
          </cell>
          <cell r="BH41">
            <v>0</v>
          </cell>
          <cell r="BI41">
            <v>0</v>
          </cell>
          <cell r="BJ41">
            <v>0</v>
          </cell>
          <cell r="BK41">
            <v>2</v>
          </cell>
          <cell r="BL41">
            <v>0</v>
          </cell>
          <cell r="BM41">
            <v>0</v>
          </cell>
          <cell r="BN41">
            <v>0</v>
          </cell>
          <cell r="BO41">
            <v>0</v>
          </cell>
          <cell r="BP41">
            <v>0</v>
          </cell>
        </row>
        <row r="42">
          <cell r="A42" t="str">
            <v>Bottisham</v>
          </cell>
          <cell r="C42">
            <v>44</v>
          </cell>
          <cell r="D42">
            <v>203</v>
          </cell>
          <cell r="E42">
            <v>11</v>
          </cell>
          <cell r="F42">
            <v>258</v>
          </cell>
          <cell r="G42">
            <v>10</v>
          </cell>
          <cell r="H42">
            <v>33</v>
          </cell>
          <cell r="I42">
            <v>3</v>
          </cell>
          <cell r="J42">
            <v>0</v>
          </cell>
          <cell r="K42">
            <v>0</v>
          </cell>
          <cell r="L42">
            <v>0</v>
          </cell>
          <cell r="M42">
            <v>0</v>
          </cell>
          <cell r="N42">
            <v>0</v>
          </cell>
          <cell r="O42">
            <v>46</v>
          </cell>
          <cell r="P42">
            <v>2</v>
          </cell>
          <cell r="Q42">
            <v>14</v>
          </cell>
          <cell r="R42">
            <v>1</v>
          </cell>
          <cell r="S42">
            <v>1</v>
          </cell>
          <cell r="T42">
            <v>18</v>
          </cell>
          <cell r="U42">
            <v>322</v>
          </cell>
          <cell r="V42">
            <v>668</v>
          </cell>
          <cell r="W42">
            <v>1</v>
          </cell>
          <cell r="X42">
            <v>125</v>
          </cell>
          <cell r="Y42">
            <v>44</v>
          </cell>
          <cell r="Z42">
            <v>838</v>
          </cell>
          <cell r="AA42">
            <v>195</v>
          </cell>
          <cell r="AB42">
            <v>30</v>
          </cell>
          <cell r="AC42">
            <v>6</v>
          </cell>
          <cell r="AD42">
            <v>231</v>
          </cell>
          <cell r="AE42">
            <v>1069</v>
          </cell>
          <cell r="AF42">
            <v>1391</v>
          </cell>
          <cell r="AG42">
            <v>0</v>
          </cell>
          <cell r="AH42">
            <v>0</v>
          </cell>
          <cell r="AI42">
            <v>0</v>
          </cell>
          <cell r="AJ42">
            <v>0</v>
          </cell>
          <cell r="AK42">
            <v>0</v>
          </cell>
          <cell r="AL42">
            <v>0</v>
          </cell>
          <cell r="AM42">
            <v>0</v>
          </cell>
          <cell r="AN42">
            <v>1</v>
          </cell>
          <cell r="AO42">
            <v>10</v>
          </cell>
          <cell r="AP42">
            <v>11</v>
          </cell>
          <cell r="AQ42">
            <v>0</v>
          </cell>
          <cell r="AR42">
            <v>0</v>
          </cell>
          <cell r="AS42">
            <v>0</v>
          </cell>
          <cell r="AT42">
            <v>0</v>
          </cell>
          <cell r="AU42">
            <v>0</v>
          </cell>
          <cell r="AV42">
            <v>0</v>
          </cell>
          <cell r="AW42">
            <v>0</v>
          </cell>
          <cell r="AX42">
            <v>0</v>
          </cell>
          <cell r="AY42">
            <v>0</v>
          </cell>
          <cell r="AZ42">
            <v>0</v>
          </cell>
          <cell r="BA42">
            <v>0</v>
          </cell>
          <cell r="BB42">
            <v>0</v>
          </cell>
          <cell r="BC42">
            <v>0</v>
          </cell>
          <cell r="BD42">
            <v>0</v>
          </cell>
          <cell r="BE42">
            <v>0</v>
          </cell>
          <cell r="BF42">
            <v>0</v>
          </cell>
          <cell r="BG42">
            <v>0</v>
          </cell>
          <cell r="BH42">
            <v>0</v>
          </cell>
          <cell r="BI42">
            <v>0</v>
          </cell>
          <cell r="BJ42">
            <v>0</v>
          </cell>
          <cell r="BK42">
            <v>0</v>
          </cell>
          <cell r="BL42">
            <v>0</v>
          </cell>
          <cell r="BM42">
            <v>0</v>
          </cell>
          <cell r="BN42">
            <v>0</v>
          </cell>
          <cell r="BO42">
            <v>0</v>
          </cell>
          <cell r="BP42">
            <v>0</v>
          </cell>
        </row>
        <row r="43">
          <cell r="A43" t="str">
            <v>Brampton</v>
          </cell>
          <cell r="C43">
            <v>12</v>
          </cell>
          <cell r="D43">
            <v>101</v>
          </cell>
          <cell r="E43">
            <v>0</v>
          </cell>
          <cell r="F43">
            <v>113</v>
          </cell>
          <cell r="G43">
            <v>8</v>
          </cell>
          <cell r="H43">
            <v>15</v>
          </cell>
          <cell r="I43">
            <v>0</v>
          </cell>
          <cell r="J43">
            <v>0</v>
          </cell>
          <cell r="K43">
            <v>0</v>
          </cell>
          <cell r="L43">
            <v>0</v>
          </cell>
          <cell r="M43">
            <v>0</v>
          </cell>
          <cell r="N43">
            <v>0</v>
          </cell>
          <cell r="O43">
            <v>23</v>
          </cell>
          <cell r="P43">
            <v>1</v>
          </cell>
          <cell r="Q43">
            <v>3</v>
          </cell>
          <cell r="R43">
            <v>0</v>
          </cell>
          <cell r="S43">
            <v>0</v>
          </cell>
          <cell r="T43">
            <v>4</v>
          </cell>
          <cell r="U43">
            <v>140</v>
          </cell>
          <cell r="V43">
            <v>174</v>
          </cell>
          <cell r="W43">
            <v>0</v>
          </cell>
          <cell r="X43">
            <v>13</v>
          </cell>
          <cell r="Y43">
            <v>12</v>
          </cell>
          <cell r="Z43">
            <v>199</v>
          </cell>
          <cell r="AA43">
            <v>8</v>
          </cell>
          <cell r="AB43">
            <v>0</v>
          </cell>
          <cell r="AC43">
            <v>3</v>
          </cell>
          <cell r="AD43">
            <v>11</v>
          </cell>
          <cell r="AE43">
            <v>210</v>
          </cell>
          <cell r="AF43">
            <v>350</v>
          </cell>
          <cell r="AG43">
            <v>0</v>
          </cell>
          <cell r="AH43">
            <v>0</v>
          </cell>
          <cell r="AI43">
            <v>0</v>
          </cell>
          <cell r="AJ43">
            <v>0</v>
          </cell>
          <cell r="AK43">
            <v>0</v>
          </cell>
          <cell r="AL43">
            <v>0</v>
          </cell>
          <cell r="AM43">
            <v>0</v>
          </cell>
          <cell r="AN43">
            <v>0</v>
          </cell>
          <cell r="AO43">
            <v>0</v>
          </cell>
          <cell r="AP43">
            <v>0</v>
          </cell>
          <cell r="AQ43">
            <v>0</v>
          </cell>
          <cell r="AR43">
            <v>0</v>
          </cell>
          <cell r="AS43">
            <v>0</v>
          </cell>
          <cell r="AT43">
            <v>0</v>
          </cell>
          <cell r="AU43">
            <v>0</v>
          </cell>
          <cell r="AV43">
            <v>0</v>
          </cell>
          <cell r="AW43">
            <v>0</v>
          </cell>
          <cell r="AX43">
            <v>0</v>
          </cell>
          <cell r="AY43">
            <v>0</v>
          </cell>
          <cell r="AZ43">
            <v>0</v>
          </cell>
          <cell r="BA43">
            <v>0</v>
          </cell>
          <cell r="BB43">
            <v>0</v>
          </cell>
          <cell r="BC43">
            <v>0</v>
          </cell>
          <cell r="BD43">
            <v>0</v>
          </cell>
          <cell r="BE43">
            <v>0</v>
          </cell>
          <cell r="BF43">
            <v>0</v>
          </cell>
          <cell r="BG43">
            <v>0</v>
          </cell>
          <cell r="BH43">
            <v>0</v>
          </cell>
          <cell r="BI43">
            <v>0</v>
          </cell>
          <cell r="BJ43">
            <v>0</v>
          </cell>
          <cell r="BK43">
            <v>0</v>
          </cell>
          <cell r="BL43">
            <v>0</v>
          </cell>
          <cell r="BM43">
            <v>0</v>
          </cell>
          <cell r="BN43">
            <v>0</v>
          </cell>
          <cell r="BO43">
            <v>0</v>
          </cell>
          <cell r="BP43">
            <v>0</v>
          </cell>
        </row>
        <row r="44">
          <cell r="A44" t="str">
            <v>Clay Farm</v>
          </cell>
          <cell r="C44">
            <v>67</v>
          </cell>
          <cell r="D44">
            <v>338</v>
          </cell>
          <cell r="E44">
            <v>0</v>
          </cell>
          <cell r="F44">
            <v>405</v>
          </cell>
          <cell r="G44">
            <v>74</v>
          </cell>
          <cell r="H44">
            <v>246</v>
          </cell>
          <cell r="I44">
            <v>0</v>
          </cell>
          <cell r="J44">
            <v>0</v>
          </cell>
          <cell r="K44">
            <v>0</v>
          </cell>
          <cell r="L44">
            <v>4</v>
          </cell>
          <cell r="M44">
            <v>0</v>
          </cell>
          <cell r="N44">
            <v>0</v>
          </cell>
          <cell r="O44">
            <v>324</v>
          </cell>
          <cell r="P44">
            <v>4</v>
          </cell>
          <cell r="Q44">
            <v>8</v>
          </cell>
          <cell r="R44">
            <v>0</v>
          </cell>
          <cell r="S44">
            <v>0</v>
          </cell>
          <cell r="T44">
            <v>12</v>
          </cell>
          <cell r="U44">
            <v>741</v>
          </cell>
          <cell r="V44">
            <v>2653</v>
          </cell>
          <cell r="W44">
            <v>1</v>
          </cell>
          <cell r="X44">
            <v>332</v>
          </cell>
          <cell r="Y44">
            <v>6</v>
          </cell>
          <cell r="Z44">
            <v>2992</v>
          </cell>
          <cell r="AA44">
            <v>37</v>
          </cell>
          <cell r="AB44">
            <v>21</v>
          </cell>
          <cell r="AC44">
            <v>73</v>
          </cell>
          <cell r="AD44">
            <v>131</v>
          </cell>
          <cell r="AE44">
            <v>3123</v>
          </cell>
          <cell r="AF44">
            <v>3864</v>
          </cell>
          <cell r="AG44">
            <v>0</v>
          </cell>
          <cell r="AH44">
            <v>0</v>
          </cell>
          <cell r="AI44">
            <v>0</v>
          </cell>
          <cell r="AJ44">
            <v>2</v>
          </cell>
          <cell r="AK44">
            <v>0</v>
          </cell>
          <cell r="AL44">
            <v>0</v>
          </cell>
          <cell r="AM44">
            <v>2</v>
          </cell>
          <cell r="AN44">
            <v>0</v>
          </cell>
          <cell r="AO44">
            <v>55</v>
          </cell>
          <cell r="AP44">
            <v>55</v>
          </cell>
          <cell r="AQ44">
            <v>0</v>
          </cell>
          <cell r="AR44">
            <v>0</v>
          </cell>
          <cell r="AS44">
            <v>0</v>
          </cell>
          <cell r="AT44">
            <v>0</v>
          </cell>
          <cell r="AU44">
            <v>0</v>
          </cell>
          <cell r="AV44">
            <v>0</v>
          </cell>
          <cell r="AW44">
            <v>0</v>
          </cell>
          <cell r="AX44">
            <v>0</v>
          </cell>
          <cell r="AY44">
            <v>2</v>
          </cell>
          <cell r="AZ44">
            <v>1</v>
          </cell>
          <cell r="BA44">
            <v>1</v>
          </cell>
          <cell r="BB44">
            <v>0</v>
          </cell>
          <cell r="BC44">
            <v>0</v>
          </cell>
          <cell r="BD44">
            <v>4</v>
          </cell>
          <cell r="BE44">
            <v>0</v>
          </cell>
          <cell r="BF44">
            <v>0</v>
          </cell>
          <cell r="BG44">
            <v>0</v>
          </cell>
          <cell r="BH44">
            <v>0</v>
          </cell>
          <cell r="BI44">
            <v>0</v>
          </cell>
          <cell r="BJ44">
            <v>0</v>
          </cell>
          <cell r="BK44">
            <v>4</v>
          </cell>
          <cell r="BL44">
            <v>0</v>
          </cell>
          <cell r="BM44">
            <v>0</v>
          </cell>
          <cell r="BN44">
            <v>0</v>
          </cell>
          <cell r="BO44">
            <v>0</v>
          </cell>
          <cell r="BP44">
            <v>0</v>
          </cell>
        </row>
        <row r="45">
          <cell r="A45" t="str">
            <v>Fulbourn</v>
          </cell>
          <cell r="C45">
            <v>54</v>
          </cell>
          <cell r="D45">
            <v>389</v>
          </cell>
          <cell r="E45">
            <v>1</v>
          </cell>
          <cell r="F45">
            <v>444</v>
          </cell>
          <cell r="G45">
            <v>44</v>
          </cell>
          <cell r="H45">
            <v>46</v>
          </cell>
          <cell r="I45">
            <v>0</v>
          </cell>
          <cell r="J45">
            <v>0</v>
          </cell>
          <cell r="K45">
            <v>0</v>
          </cell>
          <cell r="L45">
            <v>0</v>
          </cell>
          <cell r="M45">
            <v>0</v>
          </cell>
          <cell r="N45">
            <v>0</v>
          </cell>
          <cell r="O45">
            <v>90</v>
          </cell>
          <cell r="P45">
            <v>2</v>
          </cell>
          <cell r="Q45">
            <v>10</v>
          </cell>
          <cell r="R45">
            <v>0</v>
          </cell>
          <cell r="S45">
            <v>0</v>
          </cell>
          <cell r="T45">
            <v>12</v>
          </cell>
          <cell r="U45">
            <v>546</v>
          </cell>
          <cell r="V45">
            <v>687</v>
          </cell>
          <cell r="W45">
            <v>1</v>
          </cell>
          <cell r="X45">
            <v>66</v>
          </cell>
          <cell r="Y45">
            <v>8</v>
          </cell>
          <cell r="Z45">
            <v>762</v>
          </cell>
          <cell r="AA45">
            <v>54</v>
          </cell>
          <cell r="AB45">
            <v>3</v>
          </cell>
          <cell r="AC45">
            <v>5</v>
          </cell>
          <cell r="AD45">
            <v>62</v>
          </cell>
          <cell r="AE45">
            <v>824</v>
          </cell>
          <cell r="AF45">
            <v>1370</v>
          </cell>
          <cell r="AG45">
            <v>0</v>
          </cell>
          <cell r="AH45">
            <v>0</v>
          </cell>
          <cell r="AI45">
            <v>0</v>
          </cell>
          <cell r="AJ45">
            <v>3</v>
          </cell>
          <cell r="AK45">
            <v>0</v>
          </cell>
          <cell r="AL45">
            <v>0</v>
          </cell>
          <cell r="AM45">
            <v>3</v>
          </cell>
          <cell r="AN45">
            <v>0</v>
          </cell>
          <cell r="AO45">
            <v>0</v>
          </cell>
          <cell r="AP45">
            <v>0</v>
          </cell>
          <cell r="AQ45">
            <v>0</v>
          </cell>
          <cell r="AR45">
            <v>0</v>
          </cell>
          <cell r="AS45">
            <v>0</v>
          </cell>
          <cell r="AT45">
            <v>0</v>
          </cell>
          <cell r="AU45">
            <v>0</v>
          </cell>
          <cell r="AV45">
            <v>0</v>
          </cell>
          <cell r="AW45">
            <v>0</v>
          </cell>
          <cell r="AX45">
            <v>0</v>
          </cell>
          <cell r="AY45">
            <v>0</v>
          </cell>
          <cell r="AZ45">
            <v>0</v>
          </cell>
          <cell r="BA45">
            <v>0</v>
          </cell>
          <cell r="BB45">
            <v>0</v>
          </cell>
          <cell r="BC45">
            <v>0</v>
          </cell>
          <cell r="BD45">
            <v>0</v>
          </cell>
          <cell r="BE45">
            <v>0</v>
          </cell>
          <cell r="BF45">
            <v>0</v>
          </cell>
          <cell r="BG45">
            <v>0</v>
          </cell>
          <cell r="BH45">
            <v>0</v>
          </cell>
          <cell r="BI45">
            <v>0</v>
          </cell>
          <cell r="BJ45">
            <v>0</v>
          </cell>
          <cell r="BK45">
            <v>0</v>
          </cell>
          <cell r="BL45">
            <v>0</v>
          </cell>
          <cell r="BM45">
            <v>0</v>
          </cell>
          <cell r="BN45">
            <v>0</v>
          </cell>
          <cell r="BO45">
            <v>0</v>
          </cell>
          <cell r="BP45">
            <v>0</v>
          </cell>
        </row>
        <row r="46">
          <cell r="A46" t="str">
            <v>Gamlingay</v>
          </cell>
          <cell r="C46">
            <v>49</v>
          </cell>
          <cell r="D46">
            <v>178</v>
          </cell>
          <cell r="E46">
            <v>4</v>
          </cell>
          <cell r="F46">
            <v>231</v>
          </cell>
          <cell r="G46">
            <v>13</v>
          </cell>
          <cell r="H46">
            <v>36</v>
          </cell>
          <cell r="I46">
            <v>0</v>
          </cell>
          <cell r="J46">
            <v>0</v>
          </cell>
          <cell r="K46">
            <v>0</v>
          </cell>
          <cell r="L46">
            <v>0</v>
          </cell>
          <cell r="M46">
            <v>0</v>
          </cell>
          <cell r="N46">
            <v>0</v>
          </cell>
          <cell r="O46">
            <v>49</v>
          </cell>
          <cell r="P46">
            <v>7</v>
          </cell>
          <cell r="Q46">
            <v>11</v>
          </cell>
          <cell r="R46">
            <v>0</v>
          </cell>
          <cell r="S46">
            <v>0</v>
          </cell>
          <cell r="T46">
            <v>18</v>
          </cell>
          <cell r="U46">
            <v>298</v>
          </cell>
          <cell r="V46">
            <v>53</v>
          </cell>
          <cell r="W46">
            <v>0</v>
          </cell>
          <cell r="X46">
            <v>3</v>
          </cell>
          <cell r="Y46">
            <v>0</v>
          </cell>
          <cell r="Z46">
            <v>56</v>
          </cell>
          <cell r="AA46">
            <v>5</v>
          </cell>
          <cell r="AB46">
            <v>0</v>
          </cell>
          <cell r="AC46">
            <v>17</v>
          </cell>
          <cell r="AD46">
            <v>22</v>
          </cell>
          <cell r="AE46">
            <v>78</v>
          </cell>
          <cell r="AF46">
            <v>376</v>
          </cell>
          <cell r="AG46">
            <v>0</v>
          </cell>
          <cell r="AH46">
            <v>1</v>
          </cell>
          <cell r="AI46">
            <v>0</v>
          </cell>
          <cell r="AJ46">
            <v>4</v>
          </cell>
          <cell r="AK46">
            <v>0</v>
          </cell>
          <cell r="AL46">
            <v>0</v>
          </cell>
          <cell r="AM46">
            <v>5</v>
          </cell>
          <cell r="AN46">
            <v>0</v>
          </cell>
          <cell r="AO46">
            <v>1</v>
          </cell>
          <cell r="AP46">
            <v>1</v>
          </cell>
          <cell r="AQ46">
            <v>0</v>
          </cell>
          <cell r="AR46">
            <v>0</v>
          </cell>
          <cell r="AS46">
            <v>0</v>
          </cell>
          <cell r="AT46">
            <v>0</v>
          </cell>
          <cell r="AU46">
            <v>0</v>
          </cell>
          <cell r="AV46">
            <v>0</v>
          </cell>
          <cell r="AW46">
            <v>0</v>
          </cell>
          <cell r="AX46">
            <v>0</v>
          </cell>
          <cell r="AY46">
            <v>0</v>
          </cell>
          <cell r="AZ46">
            <v>0</v>
          </cell>
          <cell r="BA46">
            <v>0</v>
          </cell>
          <cell r="BB46">
            <v>0</v>
          </cell>
          <cell r="BC46">
            <v>0</v>
          </cell>
          <cell r="BD46">
            <v>0</v>
          </cell>
          <cell r="BE46">
            <v>0</v>
          </cell>
          <cell r="BF46">
            <v>0</v>
          </cell>
          <cell r="BG46">
            <v>0</v>
          </cell>
          <cell r="BH46">
            <v>0</v>
          </cell>
          <cell r="BI46">
            <v>0</v>
          </cell>
          <cell r="BJ46">
            <v>0</v>
          </cell>
          <cell r="BK46">
            <v>0</v>
          </cell>
          <cell r="BL46">
            <v>0</v>
          </cell>
          <cell r="BM46">
            <v>0</v>
          </cell>
          <cell r="BN46">
            <v>0</v>
          </cell>
          <cell r="BO46">
            <v>0</v>
          </cell>
          <cell r="BP46">
            <v>0</v>
          </cell>
        </row>
        <row r="47">
          <cell r="A47" t="str">
            <v>Haddenham</v>
          </cell>
          <cell r="C47">
            <v>13</v>
          </cell>
          <cell r="D47">
            <v>332</v>
          </cell>
          <cell r="E47">
            <v>1</v>
          </cell>
          <cell r="F47">
            <v>346</v>
          </cell>
          <cell r="G47">
            <v>22</v>
          </cell>
          <cell r="H47">
            <v>26</v>
          </cell>
          <cell r="I47">
            <v>0</v>
          </cell>
          <cell r="J47">
            <v>0</v>
          </cell>
          <cell r="K47">
            <v>0</v>
          </cell>
          <cell r="L47">
            <v>0</v>
          </cell>
          <cell r="M47">
            <v>0</v>
          </cell>
          <cell r="N47">
            <v>0</v>
          </cell>
          <cell r="O47">
            <v>48</v>
          </cell>
          <cell r="P47">
            <v>2</v>
          </cell>
          <cell r="Q47">
            <v>0</v>
          </cell>
          <cell r="R47">
            <v>0</v>
          </cell>
          <cell r="S47">
            <v>0</v>
          </cell>
          <cell r="T47">
            <v>2</v>
          </cell>
          <cell r="U47">
            <v>396</v>
          </cell>
          <cell r="V47">
            <v>293</v>
          </cell>
          <cell r="W47">
            <v>0</v>
          </cell>
          <cell r="X47">
            <v>31</v>
          </cell>
          <cell r="Y47">
            <v>2</v>
          </cell>
          <cell r="Z47">
            <v>326</v>
          </cell>
          <cell r="AA47">
            <v>15</v>
          </cell>
          <cell r="AB47">
            <v>4</v>
          </cell>
          <cell r="AC47">
            <v>1</v>
          </cell>
          <cell r="AD47">
            <v>20</v>
          </cell>
          <cell r="AE47">
            <v>346</v>
          </cell>
          <cell r="AF47">
            <v>742</v>
          </cell>
          <cell r="AG47">
            <v>0</v>
          </cell>
          <cell r="AH47">
            <v>0</v>
          </cell>
          <cell r="AI47">
            <v>0</v>
          </cell>
          <cell r="AJ47">
            <v>0</v>
          </cell>
          <cell r="AK47">
            <v>0</v>
          </cell>
          <cell r="AL47">
            <v>0</v>
          </cell>
          <cell r="AM47">
            <v>0</v>
          </cell>
          <cell r="AN47">
            <v>0</v>
          </cell>
          <cell r="AO47">
            <v>8</v>
          </cell>
          <cell r="AP47">
            <v>8</v>
          </cell>
          <cell r="AQ47">
            <v>0</v>
          </cell>
          <cell r="AR47">
            <v>0</v>
          </cell>
          <cell r="AS47">
            <v>0</v>
          </cell>
          <cell r="AT47">
            <v>0</v>
          </cell>
          <cell r="AU47">
            <v>0</v>
          </cell>
          <cell r="AV47">
            <v>0</v>
          </cell>
          <cell r="AW47">
            <v>0</v>
          </cell>
          <cell r="AX47">
            <v>0</v>
          </cell>
          <cell r="AY47">
            <v>0</v>
          </cell>
          <cell r="AZ47">
            <v>0</v>
          </cell>
          <cell r="BA47">
            <v>0</v>
          </cell>
          <cell r="BB47">
            <v>0</v>
          </cell>
          <cell r="BC47">
            <v>0</v>
          </cell>
          <cell r="BD47">
            <v>0</v>
          </cell>
          <cell r="BE47">
            <v>0</v>
          </cell>
          <cell r="BF47">
            <v>0</v>
          </cell>
          <cell r="BG47">
            <v>0</v>
          </cell>
          <cell r="BH47">
            <v>0</v>
          </cell>
          <cell r="BI47">
            <v>0</v>
          </cell>
          <cell r="BJ47">
            <v>0</v>
          </cell>
          <cell r="BK47">
            <v>0</v>
          </cell>
          <cell r="BL47">
            <v>0</v>
          </cell>
          <cell r="BM47">
            <v>0</v>
          </cell>
          <cell r="BN47">
            <v>0</v>
          </cell>
          <cell r="BO47">
            <v>0</v>
          </cell>
          <cell r="BP47">
            <v>0</v>
          </cell>
        </row>
        <row r="48">
          <cell r="A48" t="str">
            <v>Little Downham</v>
          </cell>
          <cell r="C48">
            <v>3</v>
          </cell>
          <cell r="D48">
            <v>68</v>
          </cell>
          <cell r="E48">
            <v>1</v>
          </cell>
          <cell r="F48">
            <v>72</v>
          </cell>
          <cell r="G48">
            <v>5</v>
          </cell>
          <cell r="H48">
            <v>2</v>
          </cell>
          <cell r="I48">
            <v>0</v>
          </cell>
          <cell r="J48">
            <v>0</v>
          </cell>
          <cell r="K48">
            <v>0</v>
          </cell>
          <cell r="L48">
            <v>0</v>
          </cell>
          <cell r="M48">
            <v>0</v>
          </cell>
          <cell r="N48">
            <v>0</v>
          </cell>
          <cell r="O48">
            <v>7</v>
          </cell>
          <cell r="P48">
            <v>0</v>
          </cell>
          <cell r="Q48">
            <v>8</v>
          </cell>
          <cell r="R48">
            <v>0</v>
          </cell>
          <cell r="S48">
            <v>0</v>
          </cell>
          <cell r="T48">
            <v>8</v>
          </cell>
          <cell r="U48">
            <v>87</v>
          </cell>
          <cell r="V48">
            <v>30</v>
          </cell>
          <cell r="W48">
            <v>0</v>
          </cell>
          <cell r="X48">
            <v>11</v>
          </cell>
          <cell r="Y48">
            <v>0</v>
          </cell>
          <cell r="Z48">
            <v>41</v>
          </cell>
          <cell r="AA48">
            <v>0</v>
          </cell>
          <cell r="AB48">
            <v>0</v>
          </cell>
          <cell r="AC48">
            <v>0</v>
          </cell>
          <cell r="AD48">
            <v>0</v>
          </cell>
          <cell r="AE48">
            <v>41</v>
          </cell>
          <cell r="AF48">
            <v>128</v>
          </cell>
          <cell r="AG48">
            <v>0</v>
          </cell>
          <cell r="AH48">
            <v>0</v>
          </cell>
          <cell r="AI48">
            <v>0</v>
          </cell>
          <cell r="AJ48">
            <v>0</v>
          </cell>
          <cell r="AK48">
            <v>0</v>
          </cell>
          <cell r="AL48">
            <v>0</v>
          </cell>
          <cell r="AM48">
            <v>0</v>
          </cell>
          <cell r="AN48">
            <v>0</v>
          </cell>
          <cell r="AO48">
            <v>1</v>
          </cell>
          <cell r="AP48">
            <v>1</v>
          </cell>
          <cell r="AQ48">
            <v>0</v>
          </cell>
          <cell r="AR48">
            <v>0</v>
          </cell>
          <cell r="AS48">
            <v>0</v>
          </cell>
          <cell r="AT48">
            <v>0</v>
          </cell>
          <cell r="AU48">
            <v>0</v>
          </cell>
          <cell r="AV48">
            <v>0</v>
          </cell>
          <cell r="AW48">
            <v>0</v>
          </cell>
          <cell r="AX48">
            <v>0</v>
          </cell>
          <cell r="AY48">
            <v>0</v>
          </cell>
          <cell r="AZ48">
            <v>0</v>
          </cell>
          <cell r="BA48">
            <v>0</v>
          </cell>
          <cell r="BB48">
            <v>0</v>
          </cell>
          <cell r="BC48">
            <v>0</v>
          </cell>
          <cell r="BD48">
            <v>0</v>
          </cell>
          <cell r="BE48">
            <v>0</v>
          </cell>
          <cell r="BF48">
            <v>0</v>
          </cell>
          <cell r="BG48">
            <v>0</v>
          </cell>
          <cell r="BH48">
            <v>0</v>
          </cell>
          <cell r="BI48">
            <v>0</v>
          </cell>
          <cell r="BJ48">
            <v>0</v>
          </cell>
          <cell r="BK48">
            <v>0</v>
          </cell>
          <cell r="BL48">
            <v>0</v>
          </cell>
          <cell r="BM48">
            <v>0</v>
          </cell>
          <cell r="BN48">
            <v>0</v>
          </cell>
          <cell r="BO48">
            <v>0</v>
          </cell>
          <cell r="BP48">
            <v>0</v>
          </cell>
        </row>
        <row r="49">
          <cell r="A49" t="str">
            <v>Melbourn</v>
          </cell>
          <cell r="C49">
            <v>32</v>
          </cell>
          <cell r="D49">
            <v>311</v>
          </cell>
          <cell r="E49">
            <v>0</v>
          </cell>
          <cell r="F49">
            <v>343</v>
          </cell>
          <cell r="G49">
            <v>2</v>
          </cell>
          <cell r="H49">
            <v>28</v>
          </cell>
          <cell r="I49">
            <v>0</v>
          </cell>
          <cell r="J49">
            <v>0</v>
          </cell>
          <cell r="K49">
            <v>0</v>
          </cell>
          <cell r="L49">
            <v>0</v>
          </cell>
          <cell r="M49">
            <v>0</v>
          </cell>
          <cell r="N49">
            <v>0</v>
          </cell>
          <cell r="O49">
            <v>30</v>
          </cell>
          <cell r="P49">
            <v>0</v>
          </cell>
          <cell r="Q49">
            <v>6</v>
          </cell>
          <cell r="R49">
            <v>1</v>
          </cell>
          <cell r="S49">
            <v>0</v>
          </cell>
          <cell r="T49">
            <v>7</v>
          </cell>
          <cell r="U49">
            <v>380</v>
          </cell>
          <cell r="V49">
            <v>327</v>
          </cell>
          <cell r="W49">
            <v>0</v>
          </cell>
          <cell r="X49">
            <v>8</v>
          </cell>
          <cell r="Y49">
            <v>2</v>
          </cell>
          <cell r="Z49">
            <v>337</v>
          </cell>
          <cell r="AA49">
            <v>7</v>
          </cell>
          <cell r="AB49">
            <v>6</v>
          </cell>
          <cell r="AC49">
            <v>5</v>
          </cell>
          <cell r="AD49">
            <v>18</v>
          </cell>
          <cell r="AE49">
            <v>355</v>
          </cell>
          <cell r="AF49">
            <v>735</v>
          </cell>
          <cell r="AG49">
            <v>0</v>
          </cell>
          <cell r="AH49">
            <v>0</v>
          </cell>
          <cell r="AI49">
            <v>0</v>
          </cell>
          <cell r="AJ49">
            <v>1</v>
          </cell>
          <cell r="AK49">
            <v>0</v>
          </cell>
          <cell r="AL49">
            <v>0</v>
          </cell>
          <cell r="AM49">
            <v>1</v>
          </cell>
          <cell r="AN49">
            <v>0</v>
          </cell>
          <cell r="AO49">
            <v>0</v>
          </cell>
          <cell r="AP49">
            <v>0</v>
          </cell>
          <cell r="AQ49">
            <v>0</v>
          </cell>
          <cell r="AR49">
            <v>0</v>
          </cell>
          <cell r="AS49">
            <v>0</v>
          </cell>
          <cell r="AT49">
            <v>0</v>
          </cell>
          <cell r="AU49">
            <v>0</v>
          </cell>
          <cell r="AV49">
            <v>0</v>
          </cell>
          <cell r="AW49">
            <v>0</v>
          </cell>
          <cell r="AX49">
            <v>0</v>
          </cell>
          <cell r="AY49">
            <v>0</v>
          </cell>
          <cell r="AZ49">
            <v>0</v>
          </cell>
          <cell r="BA49">
            <v>0</v>
          </cell>
          <cell r="BB49">
            <v>0</v>
          </cell>
          <cell r="BC49">
            <v>0</v>
          </cell>
          <cell r="BD49">
            <v>0</v>
          </cell>
          <cell r="BE49">
            <v>0</v>
          </cell>
          <cell r="BF49">
            <v>0</v>
          </cell>
          <cell r="BG49">
            <v>0</v>
          </cell>
          <cell r="BH49">
            <v>0</v>
          </cell>
          <cell r="BI49">
            <v>0</v>
          </cell>
          <cell r="BJ49">
            <v>0</v>
          </cell>
          <cell r="BK49">
            <v>0</v>
          </cell>
          <cell r="BL49">
            <v>0</v>
          </cell>
          <cell r="BM49">
            <v>0</v>
          </cell>
          <cell r="BN49">
            <v>0</v>
          </cell>
          <cell r="BO49">
            <v>0</v>
          </cell>
          <cell r="BP49">
            <v>0</v>
          </cell>
        </row>
        <row r="50">
          <cell r="A50" t="str">
            <v>Somersham</v>
          </cell>
          <cell r="C50">
            <v>39</v>
          </cell>
          <cell r="D50">
            <v>269</v>
          </cell>
          <cell r="E50">
            <v>2</v>
          </cell>
          <cell r="F50">
            <v>310</v>
          </cell>
          <cell r="G50">
            <v>43</v>
          </cell>
          <cell r="H50">
            <v>48</v>
          </cell>
          <cell r="I50">
            <v>0</v>
          </cell>
          <cell r="J50">
            <v>0</v>
          </cell>
          <cell r="K50">
            <v>0</v>
          </cell>
          <cell r="L50">
            <v>0</v>
          </cell>
          <cell r="M50">
            <v>0</v>
          </cell>
          <cell r="N50">
            <v>0</v>
          </cell>
          <cell r="O50">
            <v>91</v>
          </cell>
          <cell r="P50">
            <v>14</v>
          </cell>
          <cell r="Q50">
            <v>15</v>
          </cell>
          <cell r="R50">
            <v>0</v>
          </cell>
          <cell r="S50">
            <v>2</v>
          </cell>
          <cell r="T50">
            <v>31</v>
          </cell>
          <cell r="U50">
            <v>432</v>
          </cell>
          <cell r="V50">
            <v>389</v>
          </cell>
          <cell r="W50">
            <v>0</v>
          </cell>
          <cell r="X50">
            <v>43</v>
          </cell>
          <cell r="Y50">
            <v>16</v>
          </cell>
          <cell r="Z50">
            <v>448</v>
          </cell>
          <cell r="AA50">
            <v>17</v>
          </cell>
          <cell r="AB50">
            <v>7</v>
          </cell>
          <cell r="AC50">
            <v>0</v>
          </cell>
          <cell r="AD50">
            <v>24</v>
          </cell>
          <cell r="AE50">
            <v>472</v>
          </cell>
          <cell r="AF50">
            <v>904</v>
          </cell>
          <cell r="AG50">
            <v>0</v>
          </cell>
          <cell r="AH50">
            <v>0</v>
          </cell>
          <cell r="AI50">
            <v>0</v>
          </cell>
          <cell r="AJ50">
            <v>0</v>
          </cell>
          <cell r="AK50">
            <v>0</v>
          </cell>
          <cell r="AL50">
            <v>0</v>
          </cell>
          <cell r="AM50">
            <v>0</v>
          </cell>
          <cell r="AN50">
            <v>0</v>
          </cell>
          <cell r="AO50">
            <v>1</v>
          </cell>
          <cell r="AP50">
            <v>1</v>
          </cell>
          <cell r="AQ50">
            <v>0</v>
          </cell>
          <cell r="AR50">
            <v>0</v>
          </cell>
          <cell r="AS50">
            <v>0</v>
          </cell>
          <cell r="AT50">
            <v>0</v>
          </cell>
          <cell r="AU50">
            <v>0</v>
          </cell>
          <cell r="AV50">
            <v>0</v>
          </cell>
          <cell r="AW50">
            <v>0</v>
          </cell>
          <cell r="AX50">
            <v>0</v>
          </cell>
          <cell r="AY50">
            <v>2</v>
          </cell>
          <cell r="AZ50">
            <v>0</v>
          </cell>
          <cell r="BA50">
            <v>1</v>
          </cell>
          <cell r="BB50">
            <v>0</v>
          </cell>
          <cell r="BC50">
            <v>0</v>
          </cell>
          <cell r="BD50">
            <v>3</v>
          </cell>
          <cell r="BE50">
            <v>0</v>
          </cell>
          <cell r="BF50">
            <v>0</v>
          </cell>
          <cell r="BG50">
            <v>0</v>
          </cell>
          <cell r="BH50">
            <v>0</v>
          </cell>
          <cell r="BI50">
            <v>0</v>
          </cell>
          <cell r="BJ50">
            <v>0</v>
          </cell>
          <cell r="BK50">
            <v>3</v>
          </cell>
          <cell r="BL50">
            <v>0</v>
          </cell>
          <cell r="BM50">
            <v>0</v>
          </cell>
          <cell r="BN50">
            <v>0</v>
          </cell>
          <cell r="BO50">
            <v>0</v>
          </cell>
          <cell r="BP50">
            <v>0</v>
          </cell>
        </row>
        <row r="51">
          <cell r="A51" t="str">
            <v>Swavesey</v>
          </cell>
          <cell r="C51">
            <v>16</v>
          </cell>
          <cell r="D51">
            <v>136</v>
          </cell>
          <cell r="E51">
            <v>10</v>
          </cell>
          <cell r="F51">
            <v>162</v>
          </cell>
          <cell r="G51">
            <v>13</v>
          </cell>
          <cell r="H51">
            <v>14</v>
          </cell>
          <cell r="I51">
            <v>0</v>
          </cell>
          <cell r="J51">
            <v>0</v>
          </cell>
          <cell r="K51">
            <v>0</v>
          </cell>
          <cell r="L51">
            <v>0</v>
          </cell>
          <cell r="M51">
            <v>0</v>
          </cell>
          <cell r="N51">
            <v>0</v>
          </cell>
          <cell r="O51">
            <v>27</v>
          </cell>
          <cell r="P51">
            <v>6</v>
          </cell>
          <cell r="Q51">
            <v>2</v>
          </cell>
          <cell r="R51">
            <v>1</v>
          </cell>
          <cell r="S51">
            <v>0</v>
          </cell>
          <cell r="T51">
            <v>9</v>
          </cell>
          <cell r="U51">
            <v>198</v>
          </cell>
          <cell r="V51">
            <v>213</v>
          </cell>
          <cell r="W51">
            <v>1</v>
          </cell>
          <cell r="X51">
            <v>44</v>
          </cell>
          <cell r="Y51">
            <v>6</v>
          </cell>
          <cell r="Z51">
            <v>264</v>
          </cell>
          <cell r="AA51">
            <v>0</v>
          </cell>
          <cell r="AB51">
            <v>0</v>
          </cell>
          <cell r="AC51">
            <v>0</v>
          </cell>
          <cell r="AD51">
            <v>0</v>
          </cell>
          <cell r="AE51">
            <v>264</v>
          </cell>
          <cell r="AF51">
            <v>462</v>
          </cell>
          <cell r="AG51">
            <v>0</v>
          </cell>
          <cell r="AH51">
            <v>0</v>
          </cell>
          <cell r="AI51">
            <v>0</v>
          </cell>
          <cell r="AJ51">
            <v>0</v>
          </cell>
          <cell r="AK51">
            <v>0</v>
          </cell>
          <cell r="AL51">
            <v>0</v>
          </cell>
          <cell r="AM51">
            <v>0</v>
          </cell>
          <cell r="AN51">
            <v>0</v>
          </cell>
          <cell r="AO51">
            <v>1</v>
          </cell>
          <cell r="AP51">
            <v>1</v>
          </cell>
          <cell r="AQ51">
            <v>0</v>
          </cell>
          <cell r="AR51">
            <v>0</v>
          </cell>
          <cell r="AS51">
            <v>0</v>
          </cell>
          <cell r="AT51">
            <v>0</v>
          </cell>
          <cell r="AU51">
            <v>0</v>
          </cell>
          <cell r="AV51">
            <v>0</v>
          </cell>
          <cell r="AW51">
            <v>0</v>
          </cell>
          <cell r="AX51">
            <v>0</v>
          </cell>
          <cell r="AY51">
            <v>0</v>
          </cell>
          <cell r="AZ51">
            <v>0</v>
          </cell>
          <cell r="BA51">
            <v>0</v>
          </cell>
          <cell r="BB51">
            <v>0</v>
          </cell>
          <cell r="BC51">
            <v>0</v>
          </cell>
          <cell r="BD51">
            <v>0</v>
          </cell>
          <cell r="BE51">
            <v>0</v>
          </cell>
          <cell r="BF51">
            <v>0</v>
          </cell>
          <cell r="BG51">
            <v>0</v>
          </cell>
          <cell r="BH51">
            <v>0</v>
          </cell>
          <cell r="BI51">
            <v>0</v>
          </cell>
          <cell r="BJ51">
            <v>0</v>
          </cell>
          <cell r="BK51">
            <v>0</v>
          </cell>
          <cell r="BL51">
            <v>0</v>
          </cell>
          <cell r="BM51">
            <v>0</v>
          </cell>
          <cell r="BN51">
            <v>0</v>
          </cell>
          <cell r="BO51">
            <v>0</v>
          </cell>
          <cell r="BP51">
            <v>0</v>
          </cell>
        </row>
        <row r="52">
          <cell r="A52" t="str">
            <v>Waterbeach</v>
          </cell>
          <cell r="C52">
            <v>19</v>
          </cell>
          <cell r="D52">
            <v>257</v>
          </cell>
          <cell r="E52">
            <v>0</v>
          </cell>
          <cell r="F52">
            <v>276</v>
          </cell>
          <cell r="G52">
            <v>28</v>
          </cell>
          <cell r="H52">
            <v>37</v>
          </cell>
          <cell r="I52">
            <v>0</v>
          </cell>
          <cell r="J52">
            <v>0</v>
          </cell>
          <cell r="K52">
            <v>0</v>
          </cell>
          <cell r="L52">
            <v>0</v>
          </cell>
          <cell r="M52">
            <v>0</v>
          </cell>
          <cell r="N52">
            <v>0</v>
          </cell>
          <cell r="O52">
            <v>65</v>
          </cell>
          <cell r="P52">
            <v>0</v>
          </cell>
          <cell r="Q52">
            <v>1</v>
          </cell>
          <cell r="R52">
            <v>0</v>
          </cell>
          <cell r="S52">
            <v>0</v>
          </cell>
          <cell r="T52">
            <v>1</v>
          </cell>
          <cell r="U52">
            <v>342</v>
          </cell>
          <cell r="V52">
            <v>921</v>
          </cell>
          <cell r="W52">
            <v>8</v>
          </cell>
          <cell r="X52">
            <v>125</v>
          </cell>
          <cell r="Y52">
            <v>9</v>
          </cell>
          <cell r="Z52">
            <v>1063</v>
          </cell>
          <cell r="AA52">
            <v>50</v>
          </cell>
          <cell r="AB52">
            <v>1</v>
          </cell>
          <cell r="AC52">
            <v>10</v>
          </cell>
          <cell r="AD52">
            <v>61</v>
          </cell>
          <cell r="AE52">
            <v>1124</v>
          </cell>
          <cell r="AF52">
            <v>1466</v>
          </cell>
          <cell r="AG52">
            <v>0</v>
          </cell>
          <cell r="AH52">
            <v>0</v>
          </cell>
          <cell r="AI52">
            <v>0</v>
          </cell>
          <cell r="AJ52">
            <v>0</v>
          </cell>
          <cell r="AK52">
            <v>0</v>
          </cell>
          <cell r="AL52">
            <v>0</v>
          </cell>
          <cell r="AM52">
            <v>0</v>
          </cell>
          <cell r="AN52">
            <v>0</v>
          </cell>
          <cell r="AO52">
            <v>4</v>
          </cell>
          <cell r="AP52">
            <v>4</v>
          </cell>
          <cell r="AQ52">
            <v>0</v>
          </cell>
          <cell r="AR52">
            <v>0</v>
          </cell>
          <cell r="AS52">
            <v>0</v>
          </cell>
          <cell r="AT52">
            <v>0</v>
          </cell>
          <cell r="AU52">
            <v>0</v>
          </cell>
          <cell r="AV52">
            <v>0</v>
          </cell>
          <cell r="AW52">
            <v>0</v>
          </cell>
          <cell r="AX52">
            <v>0</v>
          </cell>
          <cell r="AY52">
            <v>1</v>
          </cell>
          <cell r="AZ52">
            <v>0</v>
          </cell>
          <cell r="BA52">
            <v>2</v>
          </cell>
          <cell r="BB52">
            <v>1</v>
          </cell>
          <cell r="BC52">
            <v>0</v>
          </cell>
          <cell r="BD52">
            <v>4</v>
          </cell>
          <cell r="BE52">
            <v>0</v>
          </cell>
          <cell r="BF52">
            <v>0</v>
          </cell>
          <cell r="BG52">
            <v>0</v>
          </cell>
          <cell r="BH52">
            <v>0</v>
          </cell>
          <cell r="BI52">
            <v>0</v>
          </cell>
          <cell r="BJ52">
            <v>0</v>
          </cell>
          <cell r="BK52">
            <v>4</v>
          </cell>
          <cell r="BL52">
            <v>0</v>
          </cell>
          <cell r="BM52">
            <v>0</v>
          </cell>
          <cell r="BN52">
            <v>0</v>
          </cell>
          <cell r="BO52">
            <v>0</v>
          </cell>
          <cell r="BP52">
            <v>0</v>
          </cell>
        </row>
      </sheetData>
      <sheetData sheetId="3">
        <row r="5">
          <cell r="A5" t="str">
            <v>Arbury Court</v>
          </cell>
          <cell r="C5">
            <v>257</v>
          </cell>
          <cell r="D5">
            <v>602</v>
          </cell>
          <cell r="E5">
            <v>4</v>
          </cell>
          <cell r="F5">
            <v>863</v>
          </cell>
          <cell r="G5">
            <v>69</v>
          </cell>
          <cell r="H5">
            <v>259</v>
          </cell>
          <cell r="I5">
            <v>0</v>
          </cell>
          <cell r="J5">
            <v>0</v>
          </cell>
          <cell r="K5">
            <v>8</v>
          </cell>
          <cell r="L5">
            <v>0</v>
          </cell>
          <cell r="M5">
            <v>0</v>
          </cell>
          <cell r="N5">
            <v>0</v>
          </cell>
          <cell r="O5">
            <v>336</v>
          </cell>
          <cell r="P5">
            <v>66</v>
          </cell>
          <cell r="Q5">
            <v>35</v>
          </cell>
          <cell r="R5">
            <v>1</v>
          </cell>
          <cell r="S5">
            <v>1</v>
          </cell>
          <cell r="T5">
            <v>103</v>
          </cell>
          <cell r="U5">
            <v>1302</v>
          </cell>
          <cell r="V5">
            <v>3397</v>
          </cell>
          <cell r="W5">
            <v>3</v>
          </cell>
          <cell r="X5">
            <v>351</v>
          </cell>
          <cell r="Y5">
            <v>9</v>
          </cell>
          <cell r="Z5">
            <v>3760</v>
          </cell>
          <cell r="AA5">
            <v>68</v>
          </cell>
          <cell r="AB5">
            <v>35</v>
          </cell>
          <cell r="AC5">
            <v>118</v>
          </cell>
          <cell r="AD5">
            <v>221</v>
          </cell>
          <cell r="AE5">
            <v>3981</v>
          </cell>
          <cell r="AF5">
            <v>5283</v>
          </cell>
          <cell r="AG5">
            <v>0</v>
          </cell>
          <cell r="AH5">
            <v>4</v>
          </cell>
          <cell r="AI5">
            <v>1</v>
          </cell>
          <cell r="AJ5">
            <v>28</v>
          </cell>
          <cell r="AK5">
            <v>0</v>
          </cell>
          <cell r="AL5">
            <v>0</v>
          </cell>
          <cell r="AM5">
            <v>33</v>
          </cell>
          <cell r="AN5">
            <v>0</v>
          </cell>
          <cell r="AO5">
            <v>47</v>
          </cell>
          <cell r="AP5">
            <v>47</v>
          </cell>
          <cell r="AQ5">
            <v>0</v>
          </cell>
          <cell r="AR5">
            <v>0</v>
          </cell>
          <cell r="AS5">
            <v>0</v>
          </cell>
          <cell r="AT5">
            <v>0</v>
          </cell>
          <cell r="AU5">
            <v>0</v>
          </cell>
          <cell r="AV5">
            <v>0</v>
          </cell>
          <cell r="AW5">
            <v>0</v>
          </cell>
          <cell r="AX5">
            <v>0</v>
          </cell>
          <cell r="AY5">
            <v>6</v>
          </cell>
          <cell r="AZ5">
            <v>5</v>
          </cell>
          <cell r="BA5">
            <v>5</v>
          </cell>
          <cell r="BB5">
            <v>6</v>
          </cell>
          <cell r="BC5">
            <v>0</v>
          </cell>
          <cell r="BD5">
            <v>22</v>
          </cell>
          <cell r="BE5">
            <v>0</v>
          </cell>
          <cell r="BF5">
            <v>0</v>
          </cell>
          <cell r="BG5">
            <v>0</v>
          </cell>
          <cell r="BH5">
            <v>0</v>
          </cell>
          <cell r="BI5">
            <v>0</v>
          </cell>
          <cell r="BJ5">
            <v>0</v>
          </cell>
          <cell r="BK5">
            <v>22</v>
          </cell>
          <cell r="BL5">
            <v>0</v>
          </cell>
          <cell r="BM5">
            <v>0</v>
          </cell>
          <cell r="BN5">
            <v>0</v>
          </cell>
          <cell r="BO5">
            <v>0</v>
          </cell>
          <cell r="BP5">
            <v>0</v>
          </cell>
        </row>
        <row r="6">
          <cell r="A6" t="str">
            <v>Bar Hill</v>
          </cell>
          <cell r="C6">
            <v>226</v>
          </cell>
          <cell r="D6">
            <v>500</v>
          </cell>
          <cell r="E6">
            <v>8</v>
          </cell>
          <cell r="F6">
            <v>734</v>
          </cell>
          <cell r="G6">
            <v>76</v>
          </cell>
          <cell r="H6">
            <v>155</v>
          </cell>
          <cell r="I6">
            <v>0</v>
          </cell>
          <cell r="J6">
            <v>0</v>
          </cell>
          <cell r="K6">
            <v>3</v>
          </cell>
          <cell r="L6">
            <v>2</v>
          </cell>
          <cell r="M6">
            <v>0</v>
          </cell>
          <cell r="N6">
            <v>0</v>
          </cell>
          <cell r="O6">
            <v>236</v>
          </cell>
          <cell r="P6">
            <v>8</v>
          </cell>
          <cell r="Q6">
            <v>12</v>
          </cell>
          <cell r="R6">
            <v>0</v>
          </cell>
          <cell r="S6">
            <v>0</v>
          </cell>
          <cell r="T6">
            <v>20</v>
          </cell>
          <cell r="U6">
            <v>990</v>
          </cell>
          <cell r="V6">
            <v>1314</v>
          </cell>
          <cell r="W6">
            <v>2</v>
          </cell>
          <cell r="X6">
            <v>194</v>
          </cell>
          <cell r="Y6">
            <v>6</v>
          </cell>
          <cell r="Z6">
            <v>1516</v>
          </cell>
          <cell r="AA6">
            <v>13</v>
          </cell>
          <cell r="AB6">
            <v>4</v>
          </cell>
          <cell r="AC6">
            <v>38</v>
          </cell>
          <cell r="AD6">
            <v>55</v>
          </cell>
          <cell r="AE6">
            <v>1571</v>
          </cell>
          <cell r="AF6">
            <v>2561</v>
          </cell>
          <cell r="AG6">
            <v>0</v>
          </cell>
          <cell r="AH6">
            <v>3</v>
          </cell>
          <cell r="AI6">
            <v>3</v>
          </cell>
          <cell r="AJ6">
            <v>41</v>
          </cell>
          <cell r="AK6">
            <v>0</v>
          </cell>
          <cell r="AL6">
            <v>0</v>
          </cell>
          <cell r="AM6">
            <v>47</v>
          </cell>
          <cell r="AN6">
            <v>0</v>
          </cell>
          <cell r="AO6">
            <v>8</v>
          </cell>
          <cell r="AP6">
            <v>8</v>
          </cell>
          <cell r="AQ6">
            <v>0</v>
          </cell>
          <cell r="AR6">
            <v>0</v>
          </cell>
          <cell r="AS6">
            <v>0</v>
          </cell>
          <cell r="AT6">
            <v>0</v>
          </cell>
          <cell r="AU6">
            <v>0</v>
          </cell>
          <cell r="AV6">
            <v>0</v>
          </cell>
          <cell r="AW6">
            <v>0</v>
          </cell>
          <cell r="AX6">
            <v>0</v>
          </cell>
          <cell r="AY6">
            <v>8</v>
          </cell>
          <cell r="AZ6">
            <v>0</v>
          </cell>
          <cell r="BA6">
            <v>0</v>
          </cell>
          <cell r="BB6">
            <v>0</v>
          </cell>
          <cell r="BC6">
            <v>0</v>
          </cell>
          <cell r="BD6">
            <v>8</v>
          </cell>
          <cell r="BE6">
            <v>0</v>
          </cell>
          <cell r="BF6">
            <v>0</v>
          </cell>
          <cell r="BG6">
            <v>0</v>
          </cell>
          <cell r="BH6">
            <v>0</v>
          </cell>
          <cell r="BI6">
            <v>0</v>
          </cell>
          <cell r="BJ6">
            <v>0</v>
          </cell>
          <cell r="BK6">
            <v>8</v>
          </cell>
          <cell r="BL6">
            <v>0</v>
          </cell>
          <cell r="BM6">
            <v>0</v>
          </cell>
          <cell r="BN6">
            <v>0</v>
          </cell>
          <cell r="BO6">
            <v>0</v>
          </cell>
          <cell r="BP6">
            <v>0</v>
          </cell>
        </row>
        <row r="7">
          <cell r="A7" t="str">
            <v>Barnwell Road</v>
          </cell>
          <cell r="C7">
            <v>88</v>
          </cell>
          <cell r="D7">
            <v>207</v>
          </cell>
          <cell r="E7">
            <v>5</v>
          </cell>
          <cell r="F7">
            <v>300</v>
          </cell>
          <cell r="G7">
            <v>25</v>
          </cell>
          <cell r="H7">
            <v>75</v>
          </cell>
          <cell r="I7">
            <v>0</v>
          </cell>
          <cell r="J7">
            <v>0</v>
          </cell>
          <cell r="K7">
            <v>0</v>
          </cell>
          <cell r="L7">
            <v>0</v>
          </cell>
          <cell r="M7">
            <v>0</v>
          </cell>
          <cell r="N7">
            <v>0</v>
          </cell>
          <cell r="O7">
            <v>100</v>
          </cell>
          <cell r="P7">
            <v>4</v>
          </cell>
          <cell r="Q7">
            <v>3</v>
          </cell>
          <cell r="R7">
            <v>0</v>
          </cell>
          <cell r="S7">
            <v>0</v>
          </cell>
          <cell r="T7">
            <v>7</v>
          </cell>
          <cell r="U7">
            <v>407</v>
          </cell>
          <cell r="V7">
            <v>833</v>
          </cell>
          <cell r="W7">
            <v>0</v>
          </cell>
          <cell r="X7">
            <v>67</v>
          </cell>
          <cell r="Y7">
            <v>8</v>
          </cell>
          <cell r="Z7">
            <v>908</v>
          </cell>
          <cell r="AA7">
            <v>18</v>
          </cell>
          <cell r="AB7">
            <v>11</v>
          </cell>
          <cell r="AC7">
            <v>32</v>
          </cell>
          <cell r="AD7">
            <v>61</v>
          </cell>
          <cell r="AE7">
            <v>969</v>
          </cell>
          <cell r="AF7">
            <v>1376</v>
          </cell>
          <cell r="AG7">
            <v>0</v>
          </cell>
          <cell r="AH7">
            <v>1</v>
          </cell>
          <cell r="AI7">
            <v>0</v>
          </cell>
          <cell r="AJ7">
            <v>26</v>
          </cell>
          <cell r="AK7">
            <v>0</v>
          </cell>
          <cell r="AL7">
            <v>0</v>
          </cell>
          <cell r="AM7">
            <v>27</v>
          </cell>
          <cell r="AN7">
            <v>0</v>
          </cell>
          <cell r="AO7">
            <v>11</v>
          </cell>
          <cell r="AP7">
            <v>11</v>
          </cell>
          <cell r="AQ7">
            <v>0</v>
          </cell>
          <cell r="AR7">
            <v>0</v>
          </cell>
          <cell r="AS7">
            <v>0</v>
          </cell>
          <cell r="AT7">
            <v>0</v>
          </cell>
          <cell r="AU7">
            <v>0</v>
          </cell>
          <cell r="AV7">
            <v>0</v>
          </cell>
          <cell r="AW7">
            <v>0</v>
          </cell>
          <cell r="AX7">
            <v>0</v>
          </cell>
          <cell r="AY7">
            <v>3</v>
          </cell>
          <cell r="AZ7">
            <v>1</v>
          </cell>
          <cell r="BA7">
            <v>2</v>
          </cell>
          <cell r="BB7">
            <v>0</v>
          </cell>
          <cell r="BC7">
            <v>0</v>
          </cell>
          <cell r="BD7">
            <v>6</v>
          </cell>
          <cell r="BE7">
            <v>0</v>
          </cell>
          <cell r="BF7">
            <v>0</v>
          </cell>
          <cell r="BG7">
            <v>0</v>
          </cell>
          <cell r="BH7">
            <v>0</v>
          </cell>
          <cell r="BI7">
            <v>0</v>
          </cell>
          <cell r="BJ7">
            <v>0</v>
          </cell>
          <cell r="BK7">
            <v>6</v>
          </cell>
          <cell r="BL7">
            <v>0</v>
          </cell>
          <cell r="BM7">
            <v>0</v>
          </cell>
          <cell r="BN7">
            <v>0</v>
          </cell>
          <cell r="BO7">
            <v>0</v>
          </cell>
          <cell r="BP7">
            <v>0</v>
          </cell>
        </row>
        <row r="8">
          <cell r="A8" t="str">
            <v>Buckden</v>
          </cell>
          <cell r="C8">
            <v>99</v>
          </cell>
          <cell r="D8">
            <v>385</v>
          </cell>
          <cell r="E8">
            <v>9</v>
          </cell>
          <cell r="F8">
            <v>493</v>
          </cell>
          <cell r="G8">
            <v>39</v>
          </cell>
          <cell r="H8">
            <v>70</v>
          </cell>
          <cell r="I8">
            <v>0</v>
          </cell>
          <cell r="J8">
            <v>0</v>
          </cell>
          <cell r="K8">
            <v>0</v>
          </cell>
          <cell r="L8">
            <v>0</v>
          </cell>
          <cell r="M8">
            <v>0</v>
          </cell>
          <cell r="N8">
            <v>0</v>
          </cell>
          <cell r="O8">
            <v>109</v>
          </cell>
          <cell r="P8">
            <v>20</v>
          </cell>
          <cell r="Q8">
            <v>13</v>
          </cell>
          <cell r="R8">
            <v>1</v>
          </cell>
          <cell r="S8">
            <v>0</v>
          </cell>
          <cell r="T8">
            <v>34</v>
          </cell>
          <cell r="U8">
            <v>636</v>
          </cell>
          <cell r="V8">
            <v>572</v>
          </cell>
          <cell r="W8">
            <v>3</v>
          </cell>
          <cell r="X8">
            <v>121</v>
          </cell>
          <cell r="Y8">
            <v>2</v>
          </cell>
          <cell r="Z8">
            <v>698</v>
          </cell>
          <cell r="AA8">
            <v>8</v>
          </cell>
          <cell r="AB8">
            <v>1</v>
          </cell>
          <cell r="AC8">
            <v>12</v>
          </cell>
          <cell r="AD8">
            <v>21</v>
          </cell>
          <cell r="AE8">
            <v>719</v>
          </cell>
          <cell r="AF8">
            <v>1355</v>
          </cell>
          <cell r="AG8">
            <v>0</v>
          </cell>
          <cell r="AH8">
            <v>0</v>
          </cell>
          <cell r="AI8">
            <v>0</v>
          </cell>
          <cell r="AJ8">
            <v>4</v>
          </cell>
          <cell r="AK8">
            <v>0</v>
          </cell>
          <cell r="AL8">
            <v>0</v>
          </cell>
          <cell r="AM8">
            <v>4</v>
          </cell>
          <cell r="AN8">
            <v>0</v>
          </cell>
          <cell r="AO8">
            <v>3</v>
          </cell>
          <cell r="AP8">
            <v>3</v>
          </cell>
          <cell r="AQ8">
            <v>0</v>
          </cell>
          <cell r="AR8">
            <v>0</v>
          </cell>
          <cell r="AS8">
            <v>0</v>
          </cell>
          <cell r="AT8">
            <v>0</v>
          </cell>
          <cell r="AU8">
            <v>0</v>
          </cell>
          <cell r="AV8">
            <v>0</v>
          </cell>
          <cell r="AW8">
            <v>0</v>
          </cell>
          <cell r="AX8">
            <v>0</v>
          </cell>
          <cell r="AY8">
            <v>1</v>
          </cell>
          <cell r="AZ8">
            <v>0</v>
          </cell>
          <cell r="BA8">
            <v>0</v>
          </cell>
          <cell r="BB8">
            <v>0</v>
          </cell>
          <cell r="BC8">
            <v>0</v>
          </cell>
          <cell r="BD8">
            <v>1</v>
          </cell>
          <cell r="BE8">
            <v>0</v>
          </cell>
          <cell r="BF8">
            <v>0</v>
          </cell>
          <cell r="BG8">
            <v>0</v>
          </cell>
          <cell r="BH8">
            <v>0</v>
          </cell>
          <cell r="BI8">
            <v>0</v>
          </cell>
          <cell r="BJ8">
            <v>0</v>
          </cell>
          <cell r="BK8">
            <v>1</v>
          </cell>
          <cell r="BL8">
            <v>0</v>
          </cell>
          <cell r="BM8">
            <v>0</v>
          </cell>
          <cell r="BN8">
            <v>0</v>
          </cell>
          <cell r="BO8">
            <v>0</v>
          </cell>
          <cell r="BP8">
            <v>0</v>
          </cell>
        </row>
        <row r="9">
          <cell r="A9" t="str">
            <v>Burwell</v>
          </cell>
          <cell r="C9">
            <v>159</v>
          </cell>
          <cell r="D9">
            <v>500</v>
          </cell>
          <cell r="E9">
            <v>78</v>
          </cell>
          <cell r="F9">
            <v>737</v>
          </cell>
          <cell r="G9">
            <v>103</v>
          </cell>
          <cell r="H9">
            <v>142</v>
          </cell>
          <cell r="I9">
            <v>0</v>
          </cell>
          <cell r="J9">
            <v>0</v>
          </cell>
          <cell r="K9">
            <v>0</v>
          </cell>
          <cell r="L9">
            <v>1</v>
          </cell>
          <cell r="M9">
            <v>0</v>
          </cell>
          <cell r="N9">
            <v>0</v>
          </cell>
          <cell r="O9">
            <v>246</v>
          </cell>
          <cell r="P9">
            <v>13</v>
          </cell>
          <cell r="Q9">
            <v>15</v>
          </cell>
          <cell r="R9">
            <v>1</v>
          </cell>
          <cell r="S9">
            <v>0</v>
          </cell>
          <cell r="T9">
            <v>29</v>
          </cell>
          <cell r="U9">
            <v>1012</v>
          </cell>
          <cell r="V9">
            <v>820</v>
          </cell>
          <cell r="W9">
            <v>1</v>
          </cell>
          <cell r="X9">
            <v>85</v>
          </cell>
          <cell r="Y9">
            <v>5</v>
          </cell>
          <cell r="Z9">
            <v>911</v>
          </cell>
          <cell r="AA9">
            <v>12</v>
          </cell>
          <cell r="AB9">
            <v>2</v>
          </cell>
          <cell r="AC9">
            <v>14</v>
          </cell>
          <cell r="AD9">
            <v>28</v>
          </cell>
          <cell r="AE9">
            <v>939</v>
          </cell>
          <cell r="AF9">
            <v>1951</v>
          </cell>
          <cell r="AG9">
            <v>0</v>
          </cell>
          <cell r="AH9">
            <v>4</v>
          </cell>
          <cell r="AI9">
            <v>2</v>
          </cell>
          <cell r="AJ9">
            <v>11</v>
          </cell>
          <cell r="AK9">
            <v>0</v>
          </cell>
          <cell r="AL9">
            <v>0</v>
          </cell>
          <cell r="AM9">
            <v>17</v>
          </cell>
          <cell r="AN9">
            <v>0</v>
          </cell>
          <cell r="AO9">
            <v>23</v>
          </cell>
          <cell r="AP9">
            <v>23</v>
          </cell>
          <cell r="AQ9">
            <v>0</v>
          </cell>
          <cell r="AR9">
            <v>0</v>
          </cell>
          <cell r="AS9">
            <v>0</v>
          </cell>
          <cell r="AT9">
            <v>0</v>
          </cell>
          <cell r="AU9">
            <v>0</v>
          </cell>
          <cell r="AV9">
            <v>0</v>
          </cell>
          <cell r="AW9">
            <v>0</v>
          </cell>
          <cell r="AX9">
            <v>0</v>
          </cell>
          <cell r="AY9">
            <v>8</v>
          </cell>
          <cell r="AZ9">
            <v>0</v>
          </cell>
          <cell r="BA9">
            <v>4</v>
          </cell>
          <cell r="BB9">
            <v>0</v>
          </cell>
          <cell r="BC9">
            <v>0</v>
          </cell>
          <cell r="BD9">
            <v>12</v>
          </cell>
          <cell r="BE9">
            <v>0</v>
          </cell>
          <cell r="BF9">
            <v>0</v>
          </cell>
          <cell r="BG9">
            <v>0</v>
          </cell>
          <cell r="BH9">
            <v>0</v>
          </cell>
          <cell r="BI9">
            <v>0</v>
          </cell>
          <cell r="BJ9">
            <v>0</v>
          </cell>
          <cell r="BK9">
            <v>12</v>
          </cell>
          <cell r="BL9">
            <v>0</v>
          </cell>
          <cell r="BM9">
            <v>0</v>
          </cell>
          <cell r="BN9">
            <v>0</v>
          </cell>
          <cell r="BO9">
            <v>0</v>
          </cell>
          <cell r="BP9">
            <v>0</v>
          </cell>
        </row>
        <row r="10">
          <cell r="A10" t="str">
            <v>Cambourne</v>
          </cell>
          <cell r="C10">
            <v>286</v>
          </cell>
          <cell r="D10">
            <v>1074</v>
          </cell>
          <cell r="E10">
            <v>13</v>
          </cell>
          <cell r="F10">
            <v>1373</v>
          </cell>
          <cell r="G10">
            <v>148</v>
          </cell>
          <cell r="H10">
            <v>246</v>
          </cell>
          <cell r="I10">
            <v>2</v>
          </cell>
          <cell r="J10">
            <v>0</v>
          </cell>
          <cell r="K10">
            <v>11</v>
          </cell>
          <cell r="L10">
            <v>0</v>
          </cell>
          <cell r="M10">
            <v>0</v>
          </cell>
          <cell r="N10">
            <v>0</v>
          </cell>
          <cell r="O10">
            <v>407</v>
          </cell>
          <cell r="P10">
            <v>56</v>
          </cell>
          <cell r="Q10">
            <v>22</v>
          </cell>
          <cell r="R10">
            <v>3</v>
          </cell>
          <cell r="S10">
            <v>0</v>
          </cell>
          <cell r="T10">
            <v>81</v>
          </cell>
          <cell r="U10">
            <v>1861</v>
          </cell>
          <cell r="V10">
            <v>3857</v>
          </cell>
          <cell r="W10">
            <v>5</v>
          </cell>
          <cell r="X10">
            <v>593</v>
          </cell>
          <cell r="Y10">
            <v>17</v>
          </cell>
          <cell r="Z10">
            <v>4472</v>
          </cell>
          <cell r="AA10">
            <v>32</v>
          </cell>
          <cell r="AB10">
            <v>21</v>
          </cell>
          <cell r="AC10">
            <v>112</v>
          </cell>
          <cell r="AD10">
            <v>165</v>
          </cell>
          <cell r="AE10">
            <v>4637</v>
          </cell>
          <cell r="AF10">
            <v>6498</v>
          </cell>
          <cell r="AG10">
            <v>0</v>
          </cell>
          <cell r="AH10">
            <v>0</v>
          </cell>
          <cell r="AI10">
            <v>2</v>
          </cell>
          <cell r="AJ10">
            <v>41</v>
          </cell>
          <cell r="AK10">
            <v>0</v>
          </cell>
          <cell r="AL10">
            <v>0</v>
          </cell>
          <cell r="AM10">
            <v>43</v>
          </cell>
          <cell r="AN10">
            <v>0</v>
          </cell>
          <cell r="AO10">
            <v>36</v>
          </cell>
          <cell r="AP10">
            <v>36</v>
          </cell>
          <cell r="AQ10">
            <v>0</v>
          </cell>
          <cell r="AR10">
            <v>0</v>
          </cell>
          <cell r="AS10">
            <v>0</v>
          </cell>
          <cell r="AT10">
            <v>0</v>
          </cell>
          <cell r="AU10">
            <v>0</v>
          </cell>
          <cell r="AV10">
            <v>0</v>
          </cell>
          <cell r="AW10">
            <v>0</v>
          </cell>
          <cell r="AX10">
            <v>0</v>
          </cell>
          <cell r="AY10">
            <v>14</v>
          </cell>
          <cell r="AZ10">
            <v>13</v>
          </cell>
          <cell r="BA10">
            <v>3</v>
          </cell>
          <cell r="BB10">
            <v>6</v>
          </cell>
          <cell r="BC10">
            <v>0</v>
          </cell>
          <cell r="BD10">
            <v>36</v>
          </cell>
          <cell r="BE10">
            <v>0</v>
          </cell>
          <cell r="BF10">
            <v>0</v>
          </cell>
          <cell r="BG10">
            <v>0</v>
          </cell>
          <cell r="BH10">
            <v>0</v>
          </cell>
          <cell r="BI10">
            <v>0</v>
          </cell>
          <cell r="BJ10">
            <v>0</v>
          </cell>
          <cell r="BK10">
            <v>36</v>
          </cell>
          <cell r="BL10">
            <v>0</v>
          </cell>
          <cell r="BM10">
            <v>0</v>
          </cell>
          <cell r="BN10">
            <v>0</v>
          </cell>
          <cell r="BO10">
            <v>0</v>
          </cell>
          <cell r="BP10">
            <v>4</v>
          </cell>
        </row>
        <row r="11">
          <cell r="A11" t="str">
            <v>Cambridge Central</v>
          </cell>
          <cell r="C11">
            <v>1730</v>
          </cell>
          <cell r="D11">
            <v>4846</v>
          </cell>
          <cell r="E11">
            <v>31</v>
          </cell>
          <cell r="F11">
            <v>6607</v>
          </cell>
          <cell r="G11">
            <v>1696</v>
          </cell>
          <cell r="H11">
            <v>4236</v>
          </cell>
          <cell r="I11">
            <v>4</v>
          </cell>
          <cell r="J11">
            <v>0</v>
          </cell>
          <cell r="K11">
            <v>265</v>
          </cell>
          <cell r="L11">
            <v>110</v>
          </cell>
          <cell r="M11">
            <v>2</v>
          </cell>
          <cell r="N11">
            <v>0</v>
          </cell>
          <cell r="O11">
            <v>6313</v>
          </cell>
          <cell r="P11">
            <v>93</v>
          </cell>
          <cell r="Q11">
            <v>93</v>
          </cell>
          <cell r="R11">
            <v>11</v>
          </cell>
          <cell r="S11">
            <v>11</v>
          </cell>
          <cell r="T11">
            <v>208</v>
          </cell>
          <cell r="U11">
            <v>13128</v>
          </cell>
          <cell r="V11">
            <v>10073</v>
          </cell>
          <cell r="W11">
            <v>57</v>
          </cell>
          <cell r="X11">
            <v>1517</v>
          </cell>
          <cell r="Y11">
            <v>53</v>
          </cell>
          <cell r="Z11">
            <v>11700</v>
          </cell>
          <cell r="AA11">
            <v>164</v>
          </cell>
          <cell r="AB11">
            <v>100</v>
          </cell>
          <cell r="AC11">
            <v>479</v>
          </cell>
          <cell r="AD11">
            <v>743</v>
          </cell>
          <cell r="AE11">
            <v>12443</v>
          </cell>
          <cell r="AF11">
            <v>25571</v>
          </cell>
          <cell r="AG11">
            <v>1</v>
          </cell>
          <cell r="AH11">
            <v>8</v>
          </cell>
          <cell r="AI11">
            <v>20</v>
          </cell>
          <cell r="AJ11">
            <v>175</v>
          </cell>
          <cell r="AK11">
            <v>0</v>
          </cell>
          <cell r="AL11">
            <v>0</v>
          </cell>
          <cell r="AM11">
            <v>204</v>
          </cell>
          <cell r="AN11">
            <v>1</v>
          </cell>
          <cell r="AO11">
            <v>171</v>
          </cell>
          <cell r="AP11">
            <v>172</v>
          </cell>
          <cell r="AQ11">
            <v>1</v>
          </cell>
          <cell r="AR11">
            <v>2</v>
          </cell>
          <cell r="AS11">
            <v>4</v>
          </cell>
          <cell r="AT11">
            <v>0</v>
          </cell>
          <cell r="AU11">
            <v>0</v>
          </cell>
          <cell r="AV11">
            <v>7</v>
          </cell>
          <cell r="AW11">
            <v>6</v>
          </cell>
          <cell r="AX11">
            <v>2</v>
          </cell>
          <cell r="AY11">
            <v>59</v>
          </cell>
          <cell r="AZ11">
            <v>35</v>
          </cell>
          <cell r="BA11">
            <v>94</v>
          </cell>
          <cell r="BB11">
            <v>103</v>
          </cell>
          <cell r="BC11">
            <v>10</v>
          </cell>
          <cell r="BD11">
            <v>309</v>
          </cell>
          <cell r="BE11">
            <v>0</v>
          </cell>
          <cell r="BF11">
            <v>0</v>
          </cell>
          <cell r="BG11">
            <v>0</v>
          </cell>
          <cell r="BH11">
            <v>0</v>
          </cell>
          <cell r="BI11">
            <v>0</v>
          </cell>
          <cell r="BJ11">
            <v>0</v>
          </cell>
          <cell r="BK11">
            <v>316</v>
          </cell>
          <cell r="BL11">
            <v>54</v>
          </cell>
          <cell r="BM11">
            <v>0</v>
          </cell>
          <cell r="BN11">
            <v>0</v>
          </cell>
          <cell r="BO11">
            <v>0</v>
          </cell>
          <cell r="BP11">
            <v>2</v>
          </cell>
        </row>
        <row r="12">
          <cell r="A12" t="str">
            <v>Chatteris</v>
          </cell>
          <cell r="C12">
            <v>254</v>
          </cell>
          <cell r="D12">
            <v>538</v>
          </cell>
          <cell r="E12">
            <v>8</v>
          </cell>
          <cell r="F12">
            <v>800</v>
          </cell>
          <cell r="G12">
            <v>45</v>
          </cell>
          <cell r="H12">
            <v>84</v>
          </cell>
          <cell r="I12">
            <v>0</v>
          </cell>
          <cell r="J12">
            <v>2</v>
          </cell>
          <cell r="K12">
            <v>2</v>
          </cell>
          <cell r="L12">
            <v>2</v>
          </cell>
          <cell r="M12">
            <v>0</v>
          </cell>
          <cell r="N12">
            <v>0</v>
          </cell>
          <cell r="O12">
            <v>135</v>
          </cell>
          <cell r="P12">
            <v>48</v>
          </cell>
          <cell r="Q12">
            <v>27</v>
          </cell>
          <cell r="R12">
            <v>3</v>
          </cell>
          <cell r="S12">
            <v>2</v>
          </cell>
          <cell r="T12">
            <v>80</v>
          </cell>
          <cell r="U12">
            <v>1015</v>
          </cell>
          <cell r="V12">
            <v>498</v>
          </cell>
          <cell r="W12">
            <v>0</v>
          </cell>
          <cell r="X12">
            <v>37</v>
          </cell>
          <cell r="Y12">
            <v>5</v>
          </cell>
          <cell r="Z12">
            <v>540</v>
          </cell>
          <cell r="AA12">
            <v>7</v>
          </cell>
          <cell r="AB12">
            <v>11</v>
          </cell>
          <cell r="AC12">
            <v>10</v>
          </cell>
          <cell r="AD12">
            <v>28</v>
          </cell>
          <cell r="AE12">
            <v>568</v>
          </cell>
          <cell r="AF12">
            <v>1583</v>
          </cell>
          <cell r="AG12">
            <v>0</v>
          </cell>
          <cell r="AH12">
            <v>2</v>
          </cell>
          <cell r="AI12">
            <v>0</v>
          </cell>
          <cell r="AJ12">
            <v>27</v>
          </cell>
          <cell r="AK12">
            <v>0</v>
          </cell>
          <cell r="AL12">
            <v>0</v>
          </cell>
          <cell r="AM12">
            <v>29</v>
          </cell>
          <cell r="AN12">
            <v>0</v>
          </cell>
          <cell r="AO12">
            <v>23</v>
          </cell>
          <cell r="AP12">
            <v>23</v>
          </cell>
          <cell r="AQ12">
            <v>0</v>
          </cell>
          <cell r="AR12">
            <v>0</v>
          </cell>
          <cell r="AS12">
            <v>0</v>
          </cell>
          <cell r="AT12">
            <v>0</v>
          </cell>
          <cell r="AU12">
            <v>0</v>
          </cell>
          <cell r="AV12">
            <v>0</v>
          </cell>
          <cell r="AW12">
            <v>0</v>
          </cell>
          <cell r="AX12">
            <v>0</v>
          </cell>
          <cell r="AY12">
            <v>1</v>
          </cell>
          <cell r="AZ12">
            <v>2</v>
          </cell>
          <cell r="BA12">
            <v>1</v>
          </cell>
          <cell r="BB12">
            <v>0</v>
          </cell>
          <cell r="BC12">
            <v>0</v>
          </cell>
          <cell r="BD12">
            <v>4</v>
          </cell>
          <cell r="BE12">
            <v>0</v>
          </cell>
          <cell r="BF12">
            <v>0</v>
          </cell>
          <cell r="BG12">
            <v>0</v>
          </cell>
          <cell r="BH12">
            <v>0</v>
          </cell>
          <cell r="BI12">
            <v>0</v>
          </cell>
          <cell r="BJ12">
            <v>0</v>
          </cell>
          <cell r="BK12">
            <v>4</v>
          </cell>
          <cell r="BL12">
            <v>0</v>
          </cell>
          <cell r="BM12">
            <v>0</v>
          </cell>
          <cell r="BN12">
            <v>0</v>
          </cell>
          <cell r="BO12">
            <v>0</v>
          </cell>
          <cell r="BP12">
            <v>0</v>
          </cell>
        </row>
        <row r="13">
          <cell r="A13" t="str">
            <v>Cherry Hinton</v>
          </cell>
          <cell r="C13">
            <v>201</v>
          </cell>
          <cell r="D13">
            <v>721</v>
          </cell>
          <cell r="E13">
            <v>2</v>
          </cell>
          <cell r="F13">
            <v>924</v>
          </cell>
          <cell r="G13">
            <v>95</v>
          </cell>
          <cell r="H13">
            <v>266</v>
          </cell>
          <cell r="I13">
            <v>0</v>
          </cell>
          <cell r="J13">
            <v>0</v>
          </cell>
          <cell r="K13">
            <v>0</v>
          </cell>
          <cell r="L13">
            <v>0</v>
          </cell>
          <cell r="M13">
            <v>0</v>
          </cell>
          <cell r="N13">
            <v>0</v>
          </cell>
          <cell r="O13">
            <v>361</v>
          </cell>
          <cell r="P13">
            <v>18</v>
          </cell>
          <cell r="Q13">
            <v>15</v>
          </cell>
          <cell r="R13">
            <v>3</v>
          </cell>
          <cell r="S13">
            <v>4</v>
          </cell>
          <cell r="T13">
            <v>40</v>
          </cell>
          <cell r="U13">
            <v>1325</v>
          </cell>
          <cell r="V13">
            <v>2544</v>
          </cell>
          <cell r="W13">
            <v>1</v>
          </cell>
          <cell r="X13">
            <v>336</v>
          </cell>
          <cell r="Y13">
            <v>6</v>
          </cell>
          <cell r="Z13">
            <v>2887</v>
          </cell>
          <cell r="AA13">
            <v>48</v>
          </cell>
          <cell r="AB13">
            <v>14</v>
          </cell>
          <cell r="AC13">
            <v>80</v>
          </cell>
          <cell r="AD13">
            <v>142</v>
          </cell>
          <cell r="AE13">
            <v>3029</v>
          </cell>
          <cell r="AF13">
            <v>4354</v>
          </cell>
          <cell r="AG13">
            <v>0</v>
          </cell>
          <cell r="AH13">
            <v>1</v>
          </cell>
          <cell r="AI13">
            <v>0</v>
          </cell>
          <cell r="AJ13">
            <v>5</v>
          </cell>
          <cell r="AK13">
            <v>0</v>
          </cell>
          <cell r="AL13">
            <v>0</v>
          </cell>
          <cell r="AM13">
            <v>6</v>
          </cell>
          <cell r="AN13">
            <v>0</v>
          </cell>
          <cell r="AO13">
            <v>18</v>
          </cell>
          <cell r="AP13">
            <v>18</v>
          </cell>
          <cell r="AQ13">
            <v>0</v>
          </cell>
          <cell r="AR13">
            <v>0</v>
          </cell>
          <cell r="AS13">
            <v>0</v>
          </cell>
          <cell r="AT13">
            <v>0</v>
          </cell>
          <cell r="AU13">
            <v>0</v>
          </cell>
          <cell r="AV13">
            <v>0</v>
          </cell>
          <cell r="AW13">
            <v>0</v>
          </cell>
          <cell r="AX13">
            <v>1</v>
          </cell>
          <cell r="AY13">
            <v>14</v>
          </cell>
          <cell r="AZ13">
            <v>1</v>
          </cell>
          <cell r="BA13">
            <v>1</v>
          </cell>
          <cell r="BB13">
            <v>3</v>
          </cell>
          <cell r="BC13">
            <v>1</v>
          </cell>
          <cell r="BD13">
            <v>21</v>
          </cell>
          <cell r="BE13">
            <v>0</v>
          </cell>
          <cell r="BF13">
            <v>0</v>
          </cell>
          <cell r="BG13">
            <v>0</v>
          </cell>
          <cell r="BH13">
            <v>0</v>
          </cell>
          <cell r="BI13">
            <v>0</v>
          </cell>
          <cell r="BJ13">
            <v>0</v>
          </cell>
          <cell r="BK13">
            <v>21</v>
          </cell>
          <cell r="BL13">
            <v>0</v>
          </cell>
          <cell r="BM13">
            <v>0</v>
          </cell>
          <cell r="BN13">
            <v>0</v>
          </cell>
          <cell r="BO13">
            <v>0</v>
          </cell>
          <cell r="BP13">
            <v>0</v>
          </cell>
        </row>
        <row r="14">
          <cell r="A14" t="str">
            <v>Comberton</v>
          </cell>
          <cell r="C14">
            <v>168</v>
          </cell>
          <cell r="D14">
            <v>407</v>
          </cell>
          <cell r="E14">
            <v>6</v>
          </cell>
          <cell r="F14">
            <v>581</v>
          </cell>
          <cell r="G14">
            <v>35</v>
          </cell>
          <cell r="H14">
            <v>129</v>
          </cell>
          <cell r="I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164</v>
          </cell>
          <cell r="P14">
            <v>7</v>
          </cell>
          <cell r="Q14">
            <v>4</v>
          </cell>
          <cell r="R14">
            <v>1</v>
          </cell>
          <cell r="S14">
            <v>0</v>
          </cell>
          <cell r="T14">
            <v>12</v>
          </cell>
          <cell r="U14">
            <v>757</v>
          </cell>
          <cell r="V14">
            <v>733</v>
          </cell>
          <cell r="W14">
            <v>0</v>
          </cell>
          <cell r="X14">
            <v>115</v>
          </cell>
          <cell r="Y14">
            <v>2</v>
          </cell>
          <cell r="Z14">
            <v>850</v>
          </cell>
          <cell r="AA14">
            <v>24</v>
          </cell>
          <cell r="AB14">
            <v>3</v>
          </cell>
          <cell r="AC14">
            <v>54</v>
          </cell>
          <cell r="AD14">
            <v>81</v>
          </cell>
          <cell r="AE14">
            <v>931</v>
          </cell>
          <cell r="AF14">
            <v>1688</v>
          </cell>
          <cell r="AG14">
            <v>0</v>
          </cell>
          <cell r="AH14">
            <v>0</v>
          </cell>
          <cell r="AI14">
            <v>0</v>
          </cell>
          <cell r="AJ14">
            <v>2</v>
          </cell>
          <cell r="AK14">
            <v>0</v>
          </cell>
          <cell r="AL14">
            <v>0</v>
          </cell>
          <cell r="AM14">
            <v>2</v>
          </cell>
          <cell r="AN14">
            <v>0</v>
          </cell>
          <cell r="AO14">
            <v>12</v>
          </cell>
          <cell r="AP14">
            <v>12</v>
          </cell>
          <cell r="AQ14">
            <v>0</v>
          </cell>
          <cell r="AR14">
            <v>0</v>
          </cell>
          <cell r="AS14">
            <v>0</v>
          </cell>
          <cell r="AT14">
            <v>0</v>
          </cell>
          <cell r="AU14">
            <v>0</v>
          </cell>
          <cell r="AV14">
            <v>0</v>
          </cell>
          <cell r="AW14">
            <v>0</v>
          </cell>
          <cell r="AX14">
            <v>1</v>
          </cell>
          <cell r="AY14">
            <v>4</v>
          </cell>
          <cell r="AZ14">
            <v>1</v>
          </cell>
          <cell r="BA14">
            <v>4</v>
          </cell>
          <cell r="BB14">
            <v>4</v>
          </cell>
          <cell r="BC14">
            <v>0</v>
          </cell>
          <cell r="BD14">
            <v>14</v>
          </cell>
          <cell r="BE14">
            <v>0</v>
          </cell>
          <cell r="BF14">
            <v>0</v>
          </cell>
          <cell r="BG14">
            <v>0</v>
          </cell>
          <cell r="BH14">
            <v>0</v>
          </cell>
          <cell r="BI14">
            <v>0</v>
          </cell>
          <cell r="BJ14">
            <v>0</v>
          </cell>
          <cell r="BK14">
            <v>14</v>
          </cell>
          <cell r="BL14">
            <v>0</v>
          </cell>
          <cell r="BM14">
            <v>0</v>
          </cell>
          <cell r="BN14">
            <v>0</v>
          </cell>
          <cell r="BO14">
            <v>0</v>
          </cell>
          <cell r="BP14">
            <v>0</v>
          </cell>
        </row>
        <row r="15">
          <cell r="A15" t="str">
            <v>Cottenham</v>
          </cell>
          <cell r="C15">
            <v>125</v>
          </cell>
          <cell r="D15">
            <v>355</v>
          </cell>
          <cell r="E15">
            <v>1</v>
          </cell>
          <cell r="F15">
            <v>481</v>
          </cell>
          <cell r="G15">
            <v>47</v>
          </cell>
          <cell r="H15">
            <v>85</v>
          </cell>
          <cell r="I15">
            <v>0</v>
          </cell>
          <cell r="J15">
            <v>0</v>
          </cell>
          <cell r="K15">
            <v>0</v>
          </cell>
          <cell r="L15">
            <v>0</v>
          </cell>
          <cell r="M15">
            <v>0</v>
          </cell>
          <cell r="N15">
            <v>0</v>
          </cell>
          <cell r="O15">
            <v>132</v>
          </cell>
          <cell r="P15">
            <v>30</v>
          </cell>
          <cell r="Q15">
            <v>5</v>
          </cell>
          <cell r="R15">
            <v>1</v>
          </cell>
          <cell r="S15">
            <v>1</v>
          </cell>
          <cell r="T15">
            <v>37</v>
          </cell>
          <cell r="U15">
            <v>650</v>
          </cell>
          <cell r="V15">
            <v>924</v>
          </cell>
          <cell r="W15">
            <v>0</v>
          </cell>
          <cell r="X15">
            <v>191</v>
          </cell>
          <cell r="Y15">
            <v>5</v>
          </cell>
          <cell r="Z15">
            <v>1120</v>
          </cell>
          <cell r="AA15">
            <v>12</v>
          </cell>
          <cell r="AB15">
            <v>6</v>
          </cell>
          <cell r="AC15">
            <v>52</v>
          </cell>
          <cell r="AD15">
            <v>70</v>
          </cell>
          <cell r="AE15">
            <v>1190</v>
          </cell>
          <cell r="AF15">
            <v>1840</v>
          </cell>
          <cell r="AG15">
            <v>0</v>
          </cell>
          <cell r="AH15">
            <v>0</v>
          </cell>
          <cell r="AI15">
            <v>0</v>
          </cell>
          <cell r="AJ15">
            <v>14</v>
          </cell>
          <cell r="AK15">
            <v>0</v>
          </cell>
          <cell r="AL15">
            <v>0</v>
          </cell>
          <cell r="AM15">
            <v>14</v>
          </cell>
          <cell r="AN15">
            <v>0</v>
          </cell>
          <cell r="AO15">
            <v>12</v>
          </cell>
          <cell r="AP15">
            <v>12</v>
          </cell>
          <cell r="AQ15">
            <v>0</v>
          </cell>
          <cell r="AR15">
            <v>0</v>
          </cell>
          <cell r="AS15">
            <v>0</v>
          </cell>
          <cell r="AT15">
            <v>0</v>
          </cell>
          <cell r="AU15">
            <v>0</v>
          </cell>
          <cell r="AV15">
            <v>0</v>
          </cell>
          <cell r="AW15">
            <v>0</v>
          </cell>
          <cell r="AX15">
            <v>0</v>
          </cell>
          <cell r="AY15">
            <v>0</v>
          </cell>
          <cell r="AZ15">
            <v>0</v>
          </cell>
          <cell r="BA15">
            <v>0</v>
          </cell>
          <cell r="BB15">
            <v>0</v>
          </cell>
          <cell r="BC15">
            <v>0</v>
          </cell>
          <cell r="BD15">
            <v>0</v>
          </cell>
          <cell r="BE15">
            <v>0</v>
          </cell>
          <cell r="BF15">
            <v>0</v>
          </cell>
          <cell r="BG15">
            <v>0</v>
          </cell>
          <cell r="BH15">
            <v>0</v>
          </cell>
          <cell r="BI15">
            <v>0</v>
          </cell>
          <cell r="BJ15">
            <v>0</v>
          </cell>
          <cell r="BK15">
            <v>0</v>
          </cell>
          <cell r="BL15">
            <v>0</v>
          </cell>
          <cell r="BM15">
            <v>0</v>
          </cell>
          <cell r="BN15">
            <v>0</v>
          </cell>
          <cell r="BO15">
            <v>0</v>
          </cell>
          <cell r="BP15">
            <v>0</v>
          </cell>
        </row>
        <row r="16">
          <cell r="A16" t="str">
            <v>Ely</v>
          </cell>
          <cell r="C16">
            <v>839</v>
          </cell>
          <cell r="D16">
            <v>2291</v>
          </cell>
          <cell r="E16">
            <v>35</v>
          </cell>
          <cell r="F16">
            <v>3165</v>
          </cell>
          <cell r="G16">
            <v>454</v>
          </cell>
          <cell r="H16">
            <v>858</v>
          </cell>
          <cell r="I16">
            <v>1</v>
          </cell>
          <cell r="J16">
            <v>0</v>
          </cell>
          <cell r="K16">
            <v>121</v>
          </cell>
          <cell r="L16">
            <v>2</v>
          </cell>
          <cell r="M16">
            <v>0</v>
          </cell>
          <cell r="N16">
            <v>0</v>
          </cell>
          <cell r="O16">
            <v>1436</v>
          </cell>
          <cell r="P16">
            <v>119</v>
          </cell>
          <cell r="Q16">
            <v>97</v>
          </cell>
          <cell r="R16">
            <v>5</v>
          </cell>
          <cell r="S16">
            <v>4</v>
          </cell>
          <cell r="T16">
            <v>225</v>
          </cell>
          <cell r="U16">
            <v>4826</v>
          </cell>
          <cell r="V16">
            <v>5082</v>
          </cell>
          <cell r="W16">
            <v>18</v>
          </cell>
          <cell r="X16">
            <v>849</v>
          </cell>
          <cell r="Y16">
            <v>54</v>
          </cell>
          <cell r="Z16">
            <v>6003</v>
          </cell>
          <cell r="AA16">
            <v>62</v>
          </cell>
          <cell r="AB16">
            <v>31</v>
          </cell>
          <cell r="AC16">
            <v>155</v>
          </cell>
          <cell r="AD16">
            <v>248</v>
          </cell>
          <cell r="AE16">
            <v>6251</v>
          </cell>
          <cell r="AF16">
            <v>11077</v>
          </cell>
          <cell r="AG16">
            <v>1</v>
          </cell>
          <cell r="AH16">
            <v>36</v>
          </cell>
          <cell r="AI16">
            <v>5</v>
          </cell>
          <cell r="AJ16">
            <v>133</v>
          </cell>
          <cell r="AK16">
            <v>0</v>
          </cell>
          <cell r="AL16">
            <v>9</v>
          </cell>
          <cell r="AM16">
            <v>184</v>
          </cell>
          <cell r="AN16">
            <v>2</v>
          </cell>
          <cell r="AO16">
            <v>76</v>
          </cell>
          <cell r="AP16">
            <v>78</v>
          </cell>
          <cell r="AQ16">
            <v>0</v>
          </cell>
          <cell r="AR16">
            <v>0</v>
          </cell>
          <cell r="AS16">
            <v>0</v>
          </cell>
          <cell r="AT16">
            <v>0</v>
          </cell>
          <cell r="AU16">
            <v>0</v>
          </cell>
          <cell r="AV16">
            <v>0</v>
          </cell>
          <cell r="AW16">
            <v>2</v>
          </cell>
          <cell r="AX16">
            <v>2</v>
          </cell>
          <cell r="AY16">
            <v>45</v>
          </cell>
          <cell r="AZ16">
            <v>27</v>
          </cell>
          <cell r="BA16">
            <v>45</v>
          </cell>
          <cell r="BB16">
            <v>15</v>
          </cell>
          <cell r="BC16">
            <v>1</v>
          </cell>
          <cell r="BD16">
            <v>137</v>
          </cell>
          <cell r="BE16">
            <v>0</v>
          </cell>
          <cell r="BF16">
            <v>0</v>
          </cell>
          <cell r="BG16">
            <v>0</v>
          </cell>
          <cell r="BH16">
            <v>0</v>
          </cell>
          <cell r="BI16">
            <v>0</v>
          </cell>
          <cell r="BJ16">
            <v>0</v>
          </cell>
          <cell r="BK16">
            <v>137</v>
          </cell>
          <cell r="BL16">
            <v>0</v>
          </cell>
          <cell r="BM16">
            <v>0</v>
          </cell>
          <cell r="BN16">
            <v>0</v>
          </cell>
          <cell r="BO16">
            <v>0</v>
          </cell>
          <cell r="BP16">
            <v>2</v>
          </cell>
        </row>
        <row r="17">
          <cell r="A17" t="str">
            <v>Great Shelford</v>
          </cell>
          <cell r="C17">
            <v>342</v>
          </cell>
          <cell r="D17">
            <v>927</v>
          </cell>
          <cell r="E17">
            <v>40</v>
          </cell>
          <cell r="F17">
            <v>1309</v>
          </cell>
          <cell r="G17">
            <v>179</v>
          </cell>
          <cell r="H17">
            <v>331</v>
          </cell>
          <cell r="I17">
            <v>0</v>
          </cell>
          <cell r="J17">
            <v>0</v>
          </cell>
          <cell r="K17">
            <v>3</v>
          </cell>
          <cell r="L17">
            <v>3</v>
          </cell>
          <cell r="M17">
            <v>1</v>
          </cell>
          <cell r="N17">
            <v>0</v>
          </cell>
          <cell r="O17">
            <v>517</v>
          </cell>
          <cell r="P17">
            <v>26</v>
          </cell>
          <cell r="Q17">
            <v>18</v>
          </cell>
          <cell r="R17">
            <v>3</v>
          </cell>
          <cell r="S17">
            <v>1</v>
          </cell>
          <cell r="T17">
            <v>48</v>
          </cell>
          <cell r="U17">
            <v>1874</v>
          </cell>
          <cell r="V17">
            <v>2308</v>
          </cell>
          <cell r="W17">
            <v>3</v>
          </cell>
          <cell r="X17">
            <v>395</v>
          </cell>
          <cell r="Y17">
            <v>6</v>
          </cell>
          <cell r="Z17">
            <v>2712</v>
          </cell>
          <cell r="AA17">
            <v>34</v>
          </cell>
          <cell r="AB17">
            <v>10</v>
          </cell>
          <cell r="AC17">
            <v>80</v>
          </cell>
          <cell r="AD17">
            <v>124</v>
          </cell>
          <cell r="AE17">
            <v>2836</v>
          </cell>
          <cell r="AF17">
            <v>4710</v>
          </cell>
          <cell r="AG17">
            <v>0</v>
          </cell>
          <cell r="AH17">
            <v>0</v>
          </cell>
          <cell r="AI17">
            <v>1</v>
          </cell>
          <cell r="AJ17">
            <v>16</v>
          </cell>
          <cell r="AK17">
            <v>0</v>
          </cell>
          <cell r="AL17">
            <v>0</v>
          </cell>
          <cell r="AM17">
            <v>17</v>
          </cell>
          <cell r="AN17">
            <v>0</v>
          </cell>
          <cell r="AO17">
            <v>70</v>
          </cell>
          <cell r="AP17">
            <v>70</v>
          </cell>
          <cell r="AQ17">
            <v>0</v>
          </cell>
          <cell r="AR17">
            <v>0</v>
          </cell>
          <cell r="AS17">
            <v>0</v>
          </cell>
          <cell r="AT17">
            <v>0</v>
          </cell>
          <cell r="AU17">
            <v>0</v>
          </cell>
          <cell r="AV17">
            <v>0</v>
          </cell>
          <cell r="AW17">
            <v>0</v>
          </cell>
          <cell r="AX17">
            <v>1</v>
          </cell>
          <cell r="AY17">
            <v>8</v>
          </cell>
          <cell r="AZ17">
            <v>3</v>
          </cell>
          <cell r="BA17">
            <v>4</v>
          </cell>
          <cell r="BB17">
            <v>2</v>
          </cell>
          <cell r="BC17">
            <v>0</v>
          </cell>
          <cell r="BD17">
            <v>18</v>
          </cell>
          <cell r="BE17">
            <v>0</v>
          </cell>
          <cell r="BF17">
            <v>0</v>
          </cell>
          <cell r="BG17">
            <v>0</v>
          </cell>
          <cell r="BH17">
            <v>0</v>
          </cell>
          <cell r="BI17">
            <v>0</v>
          </cell>
          <cell r="BJ17">
            <v>0</v>
          </cell>
          <cell r="BK17">
            <v>18</v>
          </cell>
          <cell r="BL17">
            <v>2</v>
          </cell>
          <cell r="BM17">
            <v>0</v>
          </cell>
          <cell r="BN17">
            <v>0</v>
          </cell>
          <cell r="BO17">
            <v>0</v>
          </cell>
          <cell r="BP17">
            <v>0</v>
          </cell>
        </row>
        <row r="18">
          <cell r="A18" t="str">
            <v>Histon</v>
          </cell>
          <cell r="C18">
            <v>399</v>
          </cell>
          <cell r="D18">
            <v>721</v>
          </cell>
          <cell r="E18">
            <v>2</v>
          </cell>
          <cell r="F18">
            <v>1122</v>
          </cell>
          <cell r="G18">
            <v>109</v>
          </cell>
          <cell r="H18">
            <v>228</v>
          </cell>
          <cell r="I18">
            <v>0</v>
          </cell>
          <cell r="J18">
            <v>0</v>
          </cell>
          <cell r="K18">
            <v>7</v>
          </cell>
          <cell r="L18">
            <v>0</v>
          </cell>
          <cell r="M18">
            <v>0</v>
          </cell>
          <cell r="N18">
            <v>0</v>
          </cell>
          <cell r="O18">
            <v>344</v>
          </cell>
          <cell r="P18">
            <v>31</v>
          </cell>
          <cell r="Q18">
            <v>21</v>
          </cell>
          <cell r="R18">
            <v>2</v>
          </cell>
          <cell r="S18">
            <v>3</v>
          </cell>
          <cell r="T18">
            <v>57</v>
          </cell>
          <cell r="U18">
            <v>1523</v>
          </cell>
          <cell r="V18">
            <v>2204</v>
          </cell>
          <cell r="W18">
            <v>0</v>
          </cell>
          <cell r="X18">
            <v>398</v>
          </cell>
          <cell r="Y18">
            <v>14</v>
          </cell>
          <cell r="Z18">
            <v>2616</v>
          </cell>
          <cell r="AA18">
            <v>28</v>
          </cell>
          <cell r="AB18">
            <v>13</v>
          </cell>
          <cell r="AC18">
            <v>79</v>
          </cell>
          <cell r="AD18">
            <v>120</v>
          </cell>
          <cell r="AE18">
            <v>2736</v>
          </cell>
          <cell r="AF18">
            <v>4259</v>
          </cell>
          <cell r="AG18">
            <v>0</v>
          </cell>
          <cell r="AH18">
            <v>1</v>
          </cell>
          <cell r="AI18">
            <v>1</v>
          </cell>
          <cell r="AJ18">
            <v>16</v>
          </cell>
          <cell r="AK18">
            <v>0</v>
          </cell>
          <cell r="AL18">
            <v>0</v>
          </cell>
          <cell r="AM18">
            <v>18</v>
          </cell>
          <cell r="AN18">
            <v>0</v>
          </cell>
          <cell r="AO18">
            <v>34</v>
          </cell>
          <cell r="AP18">
            <v>34</v>
          </cell>
          <cell r="AQ18">
            <v>0</v>
          </cell>
          <cell r="AR18">
            <v>0</v>
          </cell>
          <cell r="AS18">
            <v>0</v>
          </cell>
          <cell r="AT18">
            <v>0</v>
          </cell>
          <cell r="AU18">
            <v>0</v>
          </cell>
          <cell r="AV18">
            <v>0</v>
          </cell>
          <cell r="AW18">
            <v>0</v>
          </cell>
          <cell r="AX18">
            <v>0</v>
          </cell>
          <cell r="AY18">
            <v>5</v>
          </cell>
          <cell r="AZ18">
            <v>1</v>
          </cell>
          <cell r="BA18">
            <v>5</v>
          </cell>
          <cell r="BB18">
            <v>3</v>
          </cell>
          <cell r="BC18">
            <v>0</v>
          </cell>
          <cell r="BD18">
            <v>14</v>
          </cell>
          <cell r="BE18">
            <v>0</v>
          </cell>
          <cell r="BF18">
            <v>0</v>
          </cell>
          <cell r="BG18">
            <v>0</v>
          </cell>
          <cell r="BH18">
            <v>0</v>
          </cell>
          <cell r="BI18">
            <v>0</v>
          </cell>
          <cell r="BJ18">
            <v>0</v>
          </cell>
          <cell r="BK18">
            <v>14</v>
          </cell>
          <cell r="BL18">
            <v>0</v>
          </cell>
          <cell r="BM18">
            <v>0</v>
          </cell>
          <cell r="BN18">
            <v>0</v>
          </cell>
          <cell r="BO18">
            <v>0</v>
          </cell>
          <cell r="BP18">
            <v>8</v>
          </cell>
        </row>
        <row r="19">
          <cell r="A19" t="str">
            <v>Huntingdon</v>
          </cell>
          <cell r="C19">
            <v>958</v>
          </cell>
          <cell r="D19">
            <v>2810</v>
          </cell>
          <cell r="E19">
            <v>19</v>
          </cell>
          <cell r="F19">
            <v>3787</v>
          </cell>
          <cell r="G19">
            <v>402</v>
          </cell>
          <cell r="H19">
            <v>852</v>
          </cell>
          <cell r="I19">
            <v>0</v>
          </cell>
          <cell r="J19">
            <v>0</v>
          </cell>
          <cell r="K19">
            <v>114</v>
          </cell>
          <cell r="L19">
            <v>1</v>
          </cell>
          <cell r="M19">
            <v>0</v>
          </cell>
          <cell r="N19">
            <v>0</v>
          </cell>
          <cell r="O19">
            <v>1369</v>
          </cell>
          <cell r="P19">
            <v>128</v>
          </cell>
          <cell r="Q19">
            <v>90</v>
          </cell>
          <cell r="R19">
            <v>4</v>
          </cell>
          <cell r="S19">
            <v>9</v>
          </cell>
          <cell r="T19">
            <v>231</v>
          </cell>
          <cell r="U19">
            <v>5387</v>
          </cell>
          <cell r="V19">
            <v>2964</v>
          </cell>
          <cell r="W19">
            <v>20</v>
          </cell>
          <cell r="X19">
            <v>410</v>
          </cell>
          <cell r="Y19">
            <v>20</v>
          </cell>
          <cell r="Z19">
            <v>3414</v>
          </cell>
          <cell r="AA19">
            <v>35</v>
          </cell>
          <cell r="AB19">
            <v>18</v>
          </cell>
          <cell r="AC19">
            <v>139</v>
          </cell>
          <cell r="AD19">
            <v>192</v>
          </cell>
          <cell r="AE19">
            <v>3606</v>
          </cell>
          <cell r="AF19">
            <v>8993</v>
          </cell>
          <cell r="AG19">
            <v>0</v>
          </cell>
          <cell r="AH19">
            <v>2</v>
          </cell>
          <cell r="AI19">
            <v>2</v>
          </cell>
          <cell r="AJ19">
            <v>39</v>
          </cell>
          <cell r="AK19">
            <v>0</v>
          </cell>
          <cell r="AL19">
            <v>0</v>
          </cell>
          <cell r="AM19">
            <v>43</v>
          </cell>
          <cell r="AN19">
            <v>0</v>
          </cell>
          <cell r="AO19">
            <v>20</v>
          </cell>
          <cell r="AP19">
            <v>20</v>
          </cell>
          <cell r="AQ19">
            <v>0</v>
          </cell>
          <cell r="AR19">
            <v>0</v>
          </cell>
          <cell r="AS19">
            <v>0</v>
          </cell>
          <cell r="AT19">
            <v>0</v>
          </cell>
          <cell r="AU19">
            <v>0</v>
          </cell>
          <cell r="AV19">
            <v>0</v>
          </cell>
          <cell r="AW19">
            <v>7</v>
          </cell>
          <cell r="AX19">
            <v>0</v>
          </cell>
          <cell r="AY19">
            <v>26</v>
          </cell>
          <cell r="AZ19">
            <v>12</v>
          </cell>
          <cell r="BA19">
            <v>14</v>
          </cell>
          <cell r="BB19">
            <v>14</v>
          </cell>
          <cell r="BC19">
            <v>1</v>
          </cell>
          <cell r="BD19">
            <v>74</v>
          </cell>
          <cell r="BE19">
            <v>0</v>
          </cell>
          <cell r="BF19">
            <v>0</v>
          </cell>
          <cell r="BG19">
            <v>0</v>
          </cell>
          <cell r="BH19">
            <v>0</v>
          </cell>
          <cell r="BI19">
            <v>0</v>
          </cell>
          <cell r="BJ19">
            <v>0</v>
          </cell>
          <cell r="BK19">
            <v>74</v>
          </cell>
          <cell r="BL19">
            <v>0</v>
          </cell>
          <cell r="BM19">
            <v>0</v>
          </cell>
          <cell r="BN19">
            <v>0</v>
          </cell>
          <cell r="BO19">
            <v>0</v>
          </cell>
          <cell r="BP19">
            <v>5</v>
          </cell>
        </row>
        <row r="20">
          <cell r="A20" t="str">
            <v>Linton</v>
          </cell>
          <cell r="C20">
            <v>193</v>
          </cell>
          <cell r="D20">
            <v>407</v>
          </cell>
          <cell r="E20">
            <v>4</v>
          </cell>
          <cell r="F20">
            <v>604</v>
          </cell>
          <cell r="G20">
            <v>73</v>
          </cell>
          <cell r="H20">
            <v>137</v>
          </cell>
          <cell r="I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210</v>
          </cell>
          <cell r="P20">
            <v>9</v>
          </cell>
          <cell r="Q20">
            <v>6</v>
          </cell>
          <cell r="R20">
            <v>2</v>
          </cell>
          <cell r="S20">
            <v>3</v>
          </cell>
          <cell r="T20">
            <v>20</v>
          </cell>
          <cell r="U20">
            <v>834</v>
          </cell>
          <cell r="V20">
            <v>1114</v>
          </cell>
          <cell r="W20">
            <v>2</v>
          </cell>
          <cell r="X20">
            <v>169</v>
          </cell>
          <cell r="Y20">
            <v>5</v>
          </cell>
          <cell r="Z20">
            <v>1290</v>
          </cell>
          <cell r="AA20">
            <v>15</v>
          </cell>
          <cell r="AB20">
            <v>10</v>
          </cell>
          <cell r="AC20">
            <v>44</v>
          </cell>
          <cell r="AD20">
            <v>69</v>
          </cell>
          <cell r="AE20">
            <v>1359</v>
          </cell>
          <cell r="AF20">
            <v>2193</v>
          </cell>
          <cell r="AG20">
            <v>0</v>
          </cell>
          <cell r="AH20">
            <v>2</v>
          </cell>
          <cell r="AI20">
            <v>2</v>
          </cell>
          <cell r="AJ20">
            <v>24</v>
          </cell>
          <cell r="AK20">
            <v>0</v>
          </cell>
          <cell r="AL20">
            <v>0</v>
          </cell>
          <cell r="AM20">
            <v>28</v>
          </cell>
          <cell r="AN20">
            <v>0</v>
          </cell>
          <cell r="AO20">
            <v>22</v>
          </cell>
          <cell r="AP20">
            <v>22</v>
          </cell>
          <cell r="AQ20">
            <v>0</v>
          </cell>
          <cell r="AR20">
            <v>0</v>
          </cell>
          <cell r="AS20">
            <v>0</v>
          </cell>
          <cell r="AT20">
            <v>0</v>
          </cell>
          <cell r="AU20">
            <v>0</v>
          </cell>
          <cell r="AV20">
            <v>0</v>
          </cell>
          <cell r="AW20">
            <v>0</v>
          </cell>
          <cell r="AX20">
            <v>0</v>
          </cell>
          <cell r="AY20">
            <v>4</v>
          </cell>
          <cell r="AZ20">
            <v>2</v>
          </cell>
          <cell r="BA20">
            <v>0</v>
          </cell>
          <cell r="BB20">
            <v>0</v>
          </cell>
          <cell r="BC20">
            <v>0</v>
          </cell>
          <cell r="BD20">
            <v>6</v>
          </cell>
          <cell r="BE20">
            <v>0</v>
          </cell>
          <cell r="BF20">
            <v>0</v>
          </cell>
          <cell r="BG20">
            <v>0</v>
          </cell>
          <cell r="BH20">
            <v>0</v>
          </cell>
          <cell r="BI20">
            <v>0</v>
          </cell>
          <cell r="BJ20">
            <v>0</v>
          </cell>
          <cell r="BK20">
            <v>6</v>
          </cell>
          <cell r="BL20">
            <v>0</v>
          </cell>
          <cell r="BM20">
            <v>0</v>
          </cell>
          <cell r="BN20">
            <v>0</v>
          </cell>
          <cell r="BO20">
            <v>0</v>
          </cell>
          <cell r="BP20">
            <v>0</v>
          </cell>
        </row>
        <row r="21">
          <cell r="A21" t="str">
            <v>Littleport</v>
          </cell>
          <cell r="C21">
            <v>83</v>
          </cell>
          <cell r="D21">
            <v>241</v>
          </cell>
          <cell r="E21">
            <v>2</v>
          </cell>
          <cell r="F21">
            <v>326</v>
          </cell>
          <cell r="G21">
            <v>36</v>
          </cell>
          <cell r="H21">
            <v>69</v>
          </cell>
          <cell r="I21">
            <v>0</v>
          </cell>
          <cell r="J21">
            <v>0</v>
          </cell>
          <cell r="K21">
            <v>0</v>
          </cell>
          <cell r="L21">
            <v>0</v>
          </cell>
          <cell r="M21">
            <v>0</v>
          </cell>
          <cell r="N21">
            <v>0</v>
          </cell>
          <cell r="O21">
            <v>105</v>
          </cell>
          <cell r="P21">
            <v>62</v>
          </cell>
          <cell r="Q21">
            <v>46</v>
          </cell>
          <cell r="R21">
            <v>7</v>
          </cell>
          <cell r="S21">
            <v>1</v>
          </cell>
          <cell r="T21">
            <v>116</v>
          </cell>
          <cell r="U21">
            <v>547</v>
          </cell>
          <cell r="V21">
            <v>602</v>
          </cell>
          <cell r="W21">
            <v>1</v>
          </cell>
          <cell r="X21">
            <v>91</v>
          </cell>
          <cell r="Y21">
            <v>9</v>
          </cell>
          <cell r="Z21">
            <v>703</v>
          </cell>
          <cell r="AA21">
            <v>2</v>
          </cell>
          <cell r="AB21">
            <v>2</v>
          </cell>
          <cell r="AC21">
            <v>11</v>
          </cell>
          <cell r="AD21">
            <v>15</v>
          </cell>
          <cell r="AE21">
            <v>718</v>
          </cell>
          <cell r="AF21">
            <v>1265</v>
          </cell>
          <cell r="AG21">
            <v>0</v>
          </cell>
          <cell r="AH21">
            <v>0</v>
          </cell>
          <cell r="AI21">
            <v>0</v>
          </cell>
          <cell r="AJ21">
            <v>18</v>
          </cell>
          <cell r="AK21">
            <v>0</v>
          </cell>
          <cell r="AL21">
            <v>0</v>
          </cell>
          <cell r="AM21">
            <v>18</v>
          </cell>
          <cell r="AN21">
            <v>0</v>
          </cell>
          <cell r="AO21">
            <v>2</v>
          </cell>
          <cell r="AP21">
            <v>2</v>
          </cell>
          <cell r="AQ21">
            <v>0</v>
          </cell>
          <cell r="AR21">
            <v>0</v>
          </cell>
          <cell r="AS21">
            <v>0</v>
          </cell>
          <cell r="AT21">
            <v>0</v>
          </cell>
          <cell r="AU21">
            <v>0</v>
          </cell>
          <cell r="AV21">
            <v>0</v>
          </cell>
          <cell r="AW21">
            <v>0</v>
          </cell>
          <cell r="AX21">
            <v>0</v>
          </cell>
          <cell r="AY21">
            <v>0</v>
          </cell>
          <cell r="AZ21">
            <v>1</v>
          </cell>
          <cell r="BA21">
            <v>1</v>
          </cell>
          <cell r="BB21">
            <v>0</v>
          </cell>
          <cell r="BC21">
            <v>0</v>
          </cell>
          <cell r="BD21">
            <v>2</v>
          </cell>
          <cell r="BE21">
            <v>0</v>
          </cell>
          <cell r="BF21">
            <v>0</v>
          </cell>
          <cell r="BG21">
            <v>0</v>
          </cell>
          <cell r="BH21">
            <v>0</v>
          </cell>
          <cell r="BI21">
            <v>0</v>
          </cell>
          <cell r="BJ21">
            <v>0</v>
          </cell>
          <cell r="BK21">
            <v>2</v>
          </cell>
          <cell r="BL21">
            <v>0</v>
          </cell>
          <cell r="BM21">
            <v>0</v>
          </cell>
          <cell r="BN21">
            <v>0</v>
          </cell>
          <cell r="BO21">
            <v>0</v>
          </cell>
          <cell r="BP21">
            <v>0</v>
          </cell>
        </row>
        <row r="22">
          <cell r="A22" t="str">
            <v>March</v>
          </cell>
          <cell r="C22">
            <v>671</v>
          </cell>
          <cell r="D22">
            <v>1746</v>
          </cell>
          <cell r="E22">
            <v>8</v>
          </cell>
          <cell r="F22">
            <v>2425</v>
          </cell>
          <cell r="G22">
            <v>217</v>
          </cell>
          <cell r="H22">
            <v>397</v>
          </cell>
          <cell r="I22">
            <v>0</v>
          </cell>
          <cell r="J22">
            <v>24</v>
          </cell>
          <cell r="K22">
            <v>31</v>
          </cell>
          <cell r="L22">
            <v>1</v>
          </cell>
          <cell r="M22">
            <v>1</v>
          </cell>
          <cell r="N22">
            <v>0</v>
          </cell>
          <cell r="O22">
            <v>671</v>
          </cell>
          <cell r="P22">
            <v>204</v>
          </cell>
          <cell r="Q22">
            <v>134</v>
          </cell>
          <cell r="R22">
            <v>9</v>
          </cell>
          <cell r="S22">
            <v>7</v>
          </cell>
          <cell r="T22">
            <v>354</v>
          </cell>
          <cell r="U22">
            <v>3450</v>
          </cell>
          <cell r="V22">
            <v>1793</v>
          </cell>
          <cell r="W22">
            <v>2</v>
          </cell>
          <cell r="X22">
            <v>243</v>
          </cell>
          <cell r="Y22">
            <v>11</v>
          </cell>
          <cell r="Z22">
            <v>2049</v>
          </cell>
          <cell r="AA22">
            <v>18</v>
          </cell>
          <cell r="AB22">
            <v>7</v>
          </cell>
          <cell r="AC22">
            <v>46</v>
          </cell>
          <cell r="AD22">
            <v>71</v>
          </cell>
          <cell r="AE22">
            <v>2120</v>
          </cell>
          <cell r="AF22">
            <v>5570</v>
          </cell>
          <cell r="AG22">
            <v>0</v>
          </cell>
          <cell r="AH22">
            <v>9</v>
          </cell>
          <cell r="AI22">
            <v>4</v>
          </cell>
          <cell r="AJ22">
            <v>140</v>
          </cell>
          <cell r="AK22">
            <v>0</v>
          </cell>
          <cell r="AL22">
            <v>0</v>
          </cell>
          <cell r="AM22">
            <v>153</v>
          </cell>
          <cell r="AN22">
            <v>1</v>
          </cell>
          <cell r="AO22">
            <v>36</v>
          </cell>
          <cell r="AP22">
            <v>37</v>
          </cell>
          <cell r="AQ22">
            <v>0</v>
          </cell>
          <cell r="AR22">
            <v>0</v>
          </cell>
          <cell r="AS22">
            <v>0</v>
          </cell>
          <cell r="AT22">
            <v>0</v>
          </cell>
          <cell r="AU22">
            <v>0</v>
          </cell>
          <cell r="AV22">
            <v>0</v>
          </cell>
          <cell r="AW22">
            <v>1</v>
          </cell>
          <cell r="AX22">
            <v>2</v>
          </cell>
          <cell r="AY22">
            <v>9</v>
          </cell>
          <cell r="AZ22">
            <v>15</v>
          </cell>
          <cell r="BA22">
            <v>12</v>
          </cell>
          <cell r="BB22">
            <v>20</v>
          </cell>
          <cell r="BC22">
            <v>2</v>
          </cell>
          <cell r="BD22">
            <v>61</v>
          </cell>
          <cell r="BE22">
            <v>0</v>
          </cell>
          <cell r="BF22">
            <v>0</v>
          </cell>
          <cell r="BG22">
            <v>0</v>
          </cell>
          <cell r="BH22">
            <v>0</v>
          </cell>
          <cell r="BI22">
            <v>0</v>
          </cell>
          <cell r="BJ22">
            <v>0</v>
          </cell>
          <cell r="BK22">
            <v>61</v>
          </cell>
          <cell r="BL22">
            <v>0</v>
          </cell>
          <cell r="BM22">
            <v>0</v>
          </cell>
          <cell r="BN22">
            <v>0</v>
          </cell>
          <cell r="BO22">
            <v>0</v>
          </cell>
          <cell r="BP22">
            <v>2</v>
          </cell>
        </row>
        <row r="23">
          <cell r="A23" t="str">
            <v>Milton Road</v>
          </cell>
          <cell r="C23">
            <v>107</v>
          </cell>
          <cell r="D23">
            <v>194</v>
          </cell>
          <cell r="E23">
            <v>0</v>
          </cell>
          <cell r="F23">
            <v>301</v>
          </cell>
          <cell r="G23">
            <v>87</v>
          </cell>
          <cell r="H23">
            <v>141</v>
          </cell>
          <cell r="I23">
            <v>0</v>
          </cell>
          <cell r="J23">
            <v>0</v>
          </cell>
          <cell r="K23">
            <v>0</v>
          </cell>
          <cell r="L23">
            <v>0</v>
          </cell>
          <cell r="M23">
            <v>0</v>
          </cell>
          <cell r="N23">
            <v>0</v>
          </cell>
          <cell r="O23">
            <v>228</v>
          </cell>
          <cell r="P23">
            <v>8</v>
          </cell>
          <cell r="Q23">
            <v>5</v>
          </cell>
          <cell r="R23">
            <v>0</v>
          </cell>
          <cell r="S23">
            <v>0</v>
          </cell>
          <cell r="T23">
            <v>13</v>
          </cell>
          <cell r="U23">
            <v>542</v>
          </cell>
          <cell r="V23">
            <v>1097</v>
          </cell>
          <cell r="W23">
            <v>1</v>
          </cell>
          <cell r="X23">
            <v>117</v>
          </cell>
          <cell r="Y23">
            <v>2</v>
          </cell>
          <cell r="Z23">
            <v>1217</v>
          </cell>
          <cell r="AA23">
            <v>6</v>
          </cell>
          <cell r="AB23">
            <v>4</v>
          </cell>
          <cell r="AC23">
            <v>42</v>
          </cell>
          <cell r="AD23">
            <v>52</v>
          </cell>
          <cell r="AE23">
            <v>1269</v>
          </cell>
          <cell r="AF23">
            <v>1811</v>
          </cell>
          <cell r="AG23">
            <v>0</v>
          </cell>
          <cell r="AH23">
            <v>0</v>
          </cell>
          <cell r="AI23">
            <v>2</v>
          </cell>
          <cell r="AJ23">
            <v>5</v>
          </cell>
          <cell r="AK23">
            <v>0</v>
          </cell>
          <cell r="AL23">
            <v>0</v>
          </cell>
          <cell r="AM23">
            <v>7</v>
          </cell>
          <cell r="AN23">
            <v>0</v>
          </cell>
          <cell r="AO23">
            <v>8</v>
          </cell>
          <cell r="AP23">
            <v>8</v>
          </cell>
          <cell r="AQ23">
            <v>0</v>
          </cell>
          <cell r="AR23">
            <v>0</v>
          </cell>
          <cell r="AS23">
            <v>0</v>
          </cell>
          <cell r="AT23">
            <v>0</v>
          </cell>
          <cell r="AU23">
            <v>0</v>
          </cell>
          <cell r="AV23">
            <v>0</v>
          </cell>
          <cell r="AW23">
            <v>0</v>
          </cell>
          <cell r="AX23">
            <v>0</v>
          </cell>
          <cell r="AY23">
            <v>3</v>
          </cell>
          <cell r="AZ23">
            <v>0</v>
          </cell>
          <cell r="BA23">
            <v>1</v>
          </cell>
          <cell r="BB23">
            <v>0</v>
          </cell>
          <cell r="BC23">
            <v>0</v>
          </cell>
          <cell r="BD23">
            <v>4</v>
          </cell>
          <cell r="BE23">
            <v>0</v>
          </cell>
          <cell r="BF23">
            <v>0</v>
          </cell>
          <cell r="BG23">
            <v>0</v>
          </cell>
          <cell r="BH23">
            <v>0</v>
          </cell>
          <cell r="BI23">
            <v>0</v>
          </cell>
          <cell r="BJ23">
            <v>0</v>
          </cell>
          <cell r="BK23">
            <v>4</v>
          </cell>
          <cell r="BL23">
            <v>0</v>
          </cell>
          <cell r="BM23">
            <v>0</v>
          </cell>
          <cell r="BN23">
            <v>0</v>
          </cell>
          <cell r="BO23">
            <v>0</v>
          </cell>
          <cell r="BP23">
            <v>0</v>
          </cell>
        </row>
        <row r="24">
          <cell r="A24" t="str">
            <v>Mobile Libraries</v>
          </cell>
          <cell r="C24">
            <v>659</v>
          </cell>
          <cell r="D24">
            <v>1749</v>
          </cell>
          <cell r="E24">
            <v>16</v>
          </cell>
          <cell r="F24">
            <v>2424</v>
          </cell>
          <cell r="G24">
            <v>114</v>
          </cell>
          <cell r="H24">
            <v>304</v>
          </cell>
          <cell r="I24">
            <v>0</v>
          </cell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>
            <v>418</v>
          </cell>
          <cell r="P24">
            <v>394</v>
          </cell>
          <cell r="Q24">
            <v>483</v>
          </cell>
          <cell r="R24">
            <v>10</v>
          </cell>
          <cell r="S24">
            <v>10</v>
          </cell>
          <cell r="T24">
            <v>897</v>
          </cell>
          <cell r="U24">
            <v>3739</v>
          </cell>
          <cell r="V24">
            <v>1124</v>
          </cell>
          <cell r="W24">
            <v>0</v>
          </cell>
          <cell r="X24">
            <v>122</v>
          </cell>
          <cell r="Y24">
            <v>0</v>
          </cell>
          <cell r="Z24">
            <v>1246</v>
          </cell>
          <cell r="AA24">
            <v>8</v>
          </cell>
          <cell r="AB24">
            <v>1</v>
          </cell>
          <cell r="AC24">
            <v>17</v>
          </cell>
          <cell r="AD24">
            <v>26</v>
          </cell>
          <cell r="AE24">
            <v>1272</v>
          </cell>
          <cell r="AF24">
            <v>5011</v>
          </cell>
          <cell r="AG24">
            <v>2</v>
          </cell>
          <cell r="AH24">
            <v>55</v>
          </cell>
          <cell r="AI24">
            <v>2</v>
          </cell>
          <cell r="AJ24">
            <v>129</v>
          </cell>
          <cell r="AK24">
            <v>0</v>
          </cell>
          <cell r="AL24">
            <v>0</v>
          </cell>
          <cell r="AM24">
            <v>188</v>
          </cell>
          <cell r="AN24">
            <v>0</v>
          </cell>
          <cell r="AO24">
            <v>9</v>
          </cell>
          <cell r="AP24">
            <v>9</v>
          </cell>
          <cell r="AQ24">
            <v>0</v>
          </cell>
          <cell r="AR24">
            <v>0</v>
          </cell>
          <cell r="AS24">
            <v>0</v>
          </cell>
          <cell r="AT24">
            <v>0</v>
          </cell>
          <cell r="AU24">
            <v>0</v>
          </cell>
          <cell r="AV24">
            <v>0</v>
          </cell>
          <cell r="AW24">
            <v>0</v>
          </cell>
          <cell r="AX24">
            <v>0</v>
          </cell>
          <cell r="AY24">
            <v>0</v>
          </cell>
          <cell r="AZ24">
            <v>1</v>
          </cell>
          <cell r="BA24">
            <v>0</v>
          </cell>
          <cell r="BB24">
            <v>0</v>
          </cell>
          <cell r="BC24">
            <v>0</v>
          </cell>
          <cell r="BD24">
            <v>1</v>
          </cell>
          <cell r="BE24">
            <v>0</v>
          </cell>
          <cell r="BF24">
            <v>0</v>
          </cell>
          <cell r="BG24">
            <v>0</v>
          </cell>
          <cell r="BH24">
            <v>0</v>
          </cell>
          <cell r="BI24">
            <v>0</v>
          </cell>
          <cell r="BJ24">
            <v>0</v>
          </cell>
          <cell r="BK24">
            <v>1</v>
          </cell>
          <cell r="BL24">
            <v>0</v>
          </cell>
          <cell r="BM24">
            <v>0</v>
          </cell>
          <cell r="BN24">
            <v>0</v>
          </cell>
          <cell r="BO24">
            <v>0</v>
          </cell>
          <cell r="BP24">
            <v>0</v>
          </cell>
        </row>
        <row r="25">
          <cell r="A25" t="str">
            <v>Papworth</v>
          </cell>
          <cell r="C25">
            <v>40</v>
          </cell>
          <cell r="D25">
            <v>126</v>
          </cell>
          <cell r="E25">
            <v>3</v>
          </cell>
          <cell r="F25">
            <v>169</v>
          </cell>
          <cell r="G25">
            <v>26</v>
          </cell>
          <cell r="H25">
            <v>37</v>
          </cell>
          <cell r="I25">
            <v>0</v>
          </cell>
          <cell r="J25">
            <v>0</v>
          </cell>
          <cell r="K25">
            <v>2</v>
          </cell>
          <cell r="L25">
            <v>0</v>
          </cell>
          <cell r="M25">
            <v>0</v>
          </cell>
          <cell r="N25">
            <v>0</v>
          </cell>
          <cell r="O25">
            <v>65</v>
          </cell>
          <cell r="P25">
            <v>15</v>
          </cell>
          <cell r="Q25">
            <v>3</v>
          </cell>
          <cell r="R25">
            <v>0</v>
          </cell>
          <cell r="S25">
            <v>0</v>
          </cell>
          <cell r="T25">
            <v>18</v>
          </cell>
          <cell r="U25">
            <v>252</v>
          </cell>
          <cell r="V25">
            <v>480</v>
          </cell>
          <cell r="W25">
            <v>0</v>
          </cell>
          <cell r="X25">
            <v>69</v>
          </cell>
          <cell r="Y25">
            <v>4</v>
          </cell>
          <cell r="Z25">
            <v>553</v>
          </cell>
          <cell r="AA25">
            <v>5</v>
          </cell>
          <cell r="AB25">
            <v>0</v>
          </cell>
          <cell r="AC25">
            <v>29</v>
          </cell>
          <cell r="AD25">
            <v>34</v>
          </cell>
          <cell r="AE25">
            <v>587</v>
          </cell>
          <cell r="AF25">
            <v>839</v>
          </cell>
          <cell r="AG25">
            <v>0</v>
          </cell>
          <cell r="AH25">
            <v>0</v>
          </cell>
          <cell r="AI25">
            <v>0</v>
          </cell>
          <cell r="AJ25">
            <v>2</v>
          </cell>
          <cell r="AK25">
            <v>0</v>
          </cell>
          <cell r="AL25">
            <v>0</v>
          </cell>
          <cell r="AM25">
            <v>2</v>
          </cell>
          <cell r="AN25">
            <v>0</v>
          </cell>
          <cell r="AO25">
            <v>10</v>
          </cell>
          <cell r="AP25">
            <v>10</v>
          </cell>
          <cell r="AQ25">
            <v>0</v>
          </cell>
          <cell r="AR25">
            <v>0</v>
          </cell>
          <cell r="AS25">
            <v>0</v>
          </cell>
          <cell r="AT25">
            <v>0</v>
          </cell>
          <cell r="AU25">
            <v>0</v>
          </cell>
          <cell r="AV25">
            <v>0</v>
          </cell>
          <cell r="AW25">
            <v>0</v>
          </cell>
          <cell r="AX25">
            <v>0</v>
          </cell>
          <cell r="AY25">
            <v>3</v>
          </cell>
          <cell r="AZ25">
            <v>0</v>
          </cell>
          <cell r="BA25">
            <v>0</v>
          </cell>
          <cell r="BB25">
            <v>0</v>
          </cell>
          <cell r="BC25">
            <v>0</v>
          </cell>
          <cell r="BD25">
            <v>3</v>
          </cell>
          <cell r="BE25">
            <v>0</v>
          </cell>
          <cell r="BF25">
            <v>0</v>
          </cell>
          <cell r="BG25">
            <v>0</v>
          </cell>
          <cell r="BH25">
            <v>0</v>
          </cell>
          <cell r="BI25">
            <v>0</v>
          </cell>
          <cell r="BJ25">
            <v>0</v>
          </cell>
          <cell r="BK25">
            <v>3</v>
          </cell>
          <cell r="BL25">
            <v>0</v>
          </cell>
          <cell r="BM25">
            <v>0</v>
          </cell>
          <cell r="BN25">
            <v>0</v>
          </cell>
          <cell r="BO25">
            <v>0</v>
          </cell>
          <cell r="BP25">
            <v>0</v>
          </cell>
        </row>
        <row r="26">
          <cell r="A26" t="str">
            <v>Ramsey</v>
          </cell>
          <cell r="C26">
            <v>244</v>
          </cell>
          <cell r="D26">
            <v>623</v>
          </cell>
          <cell r="E26">
            <v>19</v>
          </cell>
          <cell r="F26">
            <v>886</v>
          </cell>
          <cell r="G26">
            <v>70</v>
          </cell>
          <cell r="H26">
            <v>200</v>
          </cell>
          <cell r="I26">
            <v>0</v>
          </cell>
          <cell r="J26">
            <v>0</v>
          </cell>
          <cell r="K26">
            <v>6</v>
          </cell>
          <cell r="L26">
            <v>3</v>
          </cell>
          <cell r="M26">
            <v>0</v>
          </cell>
          <cell r="N26">
            <v>0</v>
          </cell>
          <cell r="O26">
            <v>279</v>
          </cell>
          <cell r="P26">
            <v>23</v>
          </cell>
          <cell r="Q26">
            <v>10</v>
          </cell>
          <cell r="R26">
            <v>0</v>
          </cell>
          <cell r="S26">
            <v>1</v>
          </cell>
          <cell r="T26">
            <v>34</v>
          </cell>
          <cell r="U26">
            <v>1199</v>
          </cell>
          <cell r="V26">
            <v>776</v>
          </cell>
          <cell r="W26">
            <v>1</v>
          </cell>
          <cell r="X26">
            <v>171</v>
          </cell>
          <cell r="Y26">
            <v>4</v>
          </cell>
          <cell r="Z26">
            <v>952</v>
          </cell>
          <cell r="AA26">
            <v>10</v>
          </cell>
          <cell r="AB26">
            <v>3</v>
          </cell>
          <cell r="AC26">
            <v>14</v>
          </cell>
          <cell r="AD26">
            <v>27</v>
          </cell>
          <cell r="AE26">
            <v>979</v>
          </cell>
          <cell r="AF26">
            <v>2178</v>
          </cell>
          <cell r="AG26">
            <v>0</v>
          </cell>
          <cell r="AH26">
            <v>0</v>
          </cell>
          <cell r="AI26">
            <v>2</v>
          </cell>
          <cell r="AJ26">
            <v>16</v>
          </cell>
          <cell r="AK26">
            <v>0</v>
          </cell>
          <cell r="AL26">
            <v>0</v>
          </cell>
          <cell r="AM26">
            <v>18</v>
          </cell>
          <cell r="AN26">
            <v>0</v>
          </cell>
          <cell r="AO26">
            <v>1</v>
          </cell>
          <cell r="AP26">
            <v>1</v>
          </cell>
          <cell r="AQ26">
            <v>0</v>
          </cell>
          <cell r="AR26">
            <v>0</v>
          </cell>
          <cell r="AS26">
            <v>0</v>
          </cell>
          <cell r="AT26">
            <v>0</v>
          </cell>
          <cell r="AU26">
            <v>0</v>
          </cell>
          <cell r="AV26">
            <v>0</v>
          </cell>
          <cell r="AW26">
            <v>0</v>
          </cell>
          <cell r="AX26">
            <v>0</v>
          </cell>
          <cell r="AY26">
            <v>2</v>
          </cell>
          <cell r="AZ26">
            <v>2</v>
          </cell>
          <cell r="BA26">
            <v>0</v>
          </cell>
          <cell r="BB26">
            <v>0</v>
          </cell>
          <cell r="BC26">
            <v>0</v>
          </cell>
          <cell r="BD26">
            <v>4</v>
          </cell>
          <cell r="BE26">
            <v>0</v>
          </cell>
          <cell r="BF26">
            <v>0</v>
          </cell>
          <cell r="BG26">
            <v>0</v>
          </cell>
          <cell r="BH26">
            <v>0</v>
          </cell>
          <cell r="BI26">
            <v>0</v>
          </cell>
          <cell r="BJ26">
            <v>0</v>
          </cell>
          <cell r="BK26">
            <v>4</v>
          </cell>
          <cell r="BL26">
            <v>0</v>
          </cell>
          <cell r="BM26">
            <v>0</v>
          </cell>
          <cell r="BN26">
            <v>0</v>
          </cell>
          <cell r="BO26">
            <v>0</v>
          </cell>
          <cell r="BP26">
            <v>0</v>
          </cell>
        </row>
        <row r="27">
          <cell r="A27" t="str">
            <v>Rock Road</v>
          </cell>
          <cell r="C27">
            <v>285</v>
          </cell>
          <cell r="D27">
            <v>550</v>
          </cell>
          <cell r="E27">
            <v>5</v>
          </cell>
          <cell r="F27">
            <v>840</v>
          </cell>
          <cell r="G27">
            <v>93</v>
          </cell>
          <cell r="H27">
            <v>260</v>
          </cell>
          <cell r="I27">
            <v>0</v>
          </cell>
          <cell r="J27">
            <v>0</v>
          </cell>
          <cell r="K27">
            <v>0</v>
          </cell>
          <cell r="L27">
            <v>0</v>
          </cell>
          <cell r="M27">
            <v>0</v>
          </cell>
          <cell r="N27">
            <v>0</v>
          </cell>
          <cell r="O27">
            <v>353</v>
          </cell>
          <cell r="P27">
            <v>34</v>
          </cell>
          <cell r="Q27">
            <v>38</v>
          </cell>
          <cell r="R27">
            <v>1</v>
          </cell>
          <cell r="S27">
            <v>0</v>
          </cell>
          <cell r="T27">
            <v>73</v>
          </cell>
          <cell r="U27">
            <v>1266</v>
          </cell>
          <cell r="V27">
            <v>1556</v>
          </cell>
          <cell r="W27">
            <v>2</v>
          </cell>
          <cell r="X27">
            <v>302</v>
          </cell>
          <cell r="Y27">
            <v>6</v>
          </cell>
          <cell r="Z27">
            <v>1866</v>
          </cell>
          <cell r="AA27">
            <v>29</v>
          </cell>
          <cell r="AB27">
            <v>19</v>
          </cell>
          <cell r="AC27">
            <v>69</v>
          </cell>
          <cell r="AD27">
            <v>117</v>
          </cell>
          <cell r="AE27">
            <v>1983</v>
          </cell>
          <cell r="AF27">
            <v>3249</v>
          </cell>
          <cell r="AG27">
            <v>0</v>
          </cell>
          <cell r="AH27">
            <v>0</v>
          </cell>
          <cell r="AI27">
            <v>0</v>
          </cell>
          <cell r="AJ27">
            <v>8</v>
          </cell>
          <cell r="AK27">
            <v>0</v>
          </cell>
          <cell r="AL27">
            <v>0</v>
          </cell>
          <cell r="AM27">
            <v>8</v>
          </cell>
          <cell r="AN27">
            <v>0</v>
          </cell>
          <cell r="AO27">
            <v>24</v>
          </cell>
          <cell r="AP27">
            <v>24</v>
          </cell>
          <cell r="AQ27">
            <v>2</v>
          </cell>
          <cell r="AR27">
            <v>0</v>
          </cell>
          <cell r="AS27">
            <v>2</v>
          </cell>
          <cell r="AT27">
            <v>0</v>
          </cell>
          <cell r="AU27">
            <v>0</v>
          </cell>
          <cell r="AV27">
            <v>4</v>
          </cell>
          <cell r="AW27">
            <v>0</v>
          </cell>
          <cell r="AX27">
            <v>0</v>
          </cell>
          <cell r="AY27">
            <v>9</v>
          </cell>
          <cell r="AZ27">
            <v>4</v>
          </cell>
          <cell r="BA27">
            <v>9</v>
          </cell>
          <cell r="BB27">
            <v>7</v>
          </cell>
          <cell r="BC27">
            <v>0</v>
          </cell>
          <cell r="BD27">
            <v>29</v>
          </cell>
          <cell r="BE27">
            <v>0</v>
          </cell>
          <cell r="BF27">
            <v>0</v>
          </cell>
          <cell r="BG27">
            <v>0</v>
          </cell>
          <cell r="BH27">
            <v>0</v>
          </cell>
          <cell r="BI27">
            <v>0</v>
          </cell>
          <cell r="BJ27">
            <v>0</v>
          </cell>
          <cell r="BK27">
            <v>33</v>
          </cell>
          <cell r="BL27">
            <v>0</v>
          </cell>
          <cell r="BM27">
            <v>0</v>
          </cell>
          <cell r="BN27">
            <v>0</v>
          </cell>
          <cell r="BO27">
            <v>0</v>
          </cell>
          <cell r="BP27">
            <v>0</v>
          </cell>
        </row>
        <row r="28">
          <cell r="A28" t="str">
            <v>Sawston</v>
          </cell>
          <cell r="C28">
            <v>99</v>
          </cell>
          <cell r="D28">
            <v>344</v>
          </cell>
          <cell r="E28">
            <v>4</v>
          </cell>
          <cell r="F28">
            <v>447</v>
          </cell>
          <cell r="G28">
            <v>77</v>
          </cell>
          <cell r="H28">
            <v>146</v>
          </cell>
          <cell r="I28">
            <v>0</v>
          </cell>
          <cell r="J28">
            <v>0</v>
          </cell>
          <cell r="K28">
            <v>0</v>
          </cell>
          <cell r="L28">
            <v>0</v>
          </cell>
          <cell r="M28">
            <v>0</v>
          </cell>
          <cell r="N28">
            <v>0</v>
          </cell>
          <cell r="O28">
            <v>223</v>
          </cell>
          <cell r="P28">
            <v>23</v>
          </cell>
          <cell r="Q28">
            <v>1</v>
          </cell>
          <cell r="R28">
            <v>0</v>
          </cell>
          <cell r="S28">
            <v>0</v>
          </cell>
          <cell r="T28">
            <v>24</v>
          </cell>
          <cell r="U28">
            <v>694</v>
          </cell>
          <cell r="V28">
            <v>1232</v>
          </cell>
          <cell r="W28">
            <v>0</v>
          </cell>
          <cell r="X28">
            <v>202</v>
          </cell>
          <cell r="Y28">
            <v>7</v>
          </cell>
          <cell r="Z28">
            <v>1441</v>
          </cell>
          <cell r="AA28">
            <v>37</v>
          </cell>
          <cell r="AB28">
            <v>8</v>
          </cell>
          <cell r="AC28">
            <v>44</v>
          </cell>
          <cell r="AD28">
            <v>89</v>
          </cell>
          <cell r="AE28">
            <v>1530</v>
          </cell>
          <cell r="AF28">
            <v>2224</v>
          </cell>
          <cell r="AG28">
            <v>0</v>
          </cell>
          <cell r="AH28">
            <v>0</v>
          </cell>
          <cell r="AI28">
            <v>0</v>
          </cell>
          <cell r="AJ28">
            <v>9</v>
          </cell>
          <cell r="AK28">
            <v>0</v>
          </cell>
          <cell r="AL28">
            <v>0</v>
          </cell>
          <cell r="AM28">
            <v>9</v>
          </cell>
          <cell r="AN28">
            <v>0</v>
          </cell>
          <cell r="AO28">
            <v>41</v>
          </cell>
          <cell r="AP28">
            <v>41</v>
          </cell>
          <cell r="AQ28">
            <v>0</v>
          </cell>
          <cell r="AR28">
            <v>0</v>
          </cell>
          <cell r="AS28">
            <v>0</v>
          </cell>
          <cell r="AT28">
            <v>0</v>
          </cell>
          <cell r="AU28">
            <v>0</v>
          </cell>
          <cell r="AV28">
            <v>0</v>
          </cell>
          <cell r="AW28">
            <v>0</v>
          </cell>
          <cell r="AX28">
            <v>0</v>
          </cell>
          <cell r="AY28">
            <v>1</v>
          </cell>
          <cell r="AZ28">
            <v>0</v>
          </cell>
          <cell r="BA28">
            <v>1</v>
          </cell>
          <cell r="BB28">
            <v>1</v>
          </cell>
          <cell r="BC28">
            <v>0</v>
          </cell>
          <cell r="BD28">
            <v>3</v>
          </cell>
          <cell r="BE28">
            <v>0</v>
          </cell>
          <cell r="BF28">
            <v>0</v>
          </cell>
          <cell r="BG28">
            <v>0</v>
          </cell>
          <cell r="BH28">
            <v>0</v>
          </cell>
          <cell r="BI28">
            <v>0</v>
          </cell>
          <cell r="BJ28">
            <v>0</v>
          </cell>
          <cell r="BK28">
            <v>3</v>
          </cell>
          <cell r="BL28">
            <v>0</v>
          </cell>
          <cell r="BM28">
            <v>0</v>
          </cell>
          <cell r="BN28">
            <v>0</v>
          </cell>
          <cell r="BO28">
            <v>0</v>
          </cell>
          <cell r="BP28">
            <v>0</v>
          </cell>
        </row>
        <row r="29">
          <cell r="A29" t="str">
            <v>Sawtry</v>
          </cell>
          <cell r="C29">
            <v>113</v>
          </cell>
          <cell r="D29">
            <v>275</v>
          </cell>
          <cell r="E29">
            <v>5</v>
          </cell>
          <cell r="F29">
            <v>393</v>
          </cell>
          <cell r="G29">
            <v>38</v>
          </cell>
          <cell r="H29">
            <v>51</v>
          </cell>
          <cell r="I29">
            <v>0</v>
          </cell>
          <cell r="J29">
            <v>0</v>
          </cell>
          <cell r="K29">
            <v>0</v>
          </cell>
          <cell r="L29">
            <v>0</v>
          </cell>
          <cell r="M29">
            <v>0</v>
          </cell>
          <cell r="N29">
            <v>0</v>
          </cell>
          <cell r="O29">
            <v>89</v>
          </cell>
          <cell r="P29">
            <v>14</v>
          </cell>
          <cell r="Q29">
            <v>8</v>
          </cell>
          <cell r="R29">
            <v>2</v>
          </cell>
          <cell r="S29">
            <v>1</v>
          </cell>
          <cell r="T29">
            <v>25</v>
          </cell>
          <cell r="U29">
            <v>507</v>
          </cell>
          <cell r="V29">
            <v>315</v>
          </cell>
          <cell r="W29">
            <v>0</v>
          </cell>
          <cell r="X29">
            <v>84</v>
          </cell>
          <cell r="Y29">
            <v>0</v>
          </cell>
          <cell r="Z29">
            <v>399</v>
          </cell>
          <cell r="AA29">
            <v>6</v>
          </cell>
          <cell r="AB29">
            <v>1</v>
          </cell>
          <cell r="AC29">
            <v>7</v>
          </cell>
          <cell r="AD29">
            <v>14</v>
          </cell>
          <cell r="AE29">
            <v>413</v>
          </cell>
          <cell r="AF29">
            <v>920</v>
          </cell>
          <cell r="AG29">
            <v>0</v>
          </cell>
          <cell r="AH29">
            <v>0</v>
          </cell>
          <cell r="AI29">
            <v>0</v>
          </cell>
          <cell r="AJ29">
            <v>0</v>
          </cell>
          <cell r="AK29">
            <v>0</v>
          </cell>
          <cell r="AL29">
            <v>0</v>
          </cell>
          <cell r="AM29">
            <v>0</v>
          </cell>
          <cell r="AN29">
            <v>0</v>
          </cell>
          <cell r="AO29">
            <v>19</v>
          </cell>
          <cell r="AP29">
            <v>19</v>
          </cell>
          <cell r="AQ29">
            <v>0</v>
          </cell>
          <cell r="AR29">
            <v>0</v>
          </cell>
          <cell r="AS29">
            <v>0</v>
          </cell>
          <cell r="AT29">
            <v>0</v>
          </cell>
          <cell r="AU29">
            <v>0</v>
          </cell>
          <cell r="AV29">
            <v>0</v>
          </cell>
          <cell r="AW29">
            <v>0</v>
          </cell>
          <cell r="AX29">
            <v>0</v>
          </cell>
          <cell r="AY29">
            <v>0</v>
          </cell>
          <cell r="AZ29">
            <v>0</v>
          </cell>
          <cell r="BA29">
            <v>0</v>
          </cell>
          <cell r="BB29">
            <v>0</v>
          </cell>
          <cell r="BC29">
            <v>0</v>
          </cell>
          <cell r="BD29">
            <v>0</v>
          </cell>
          <cell r="BE29">
            <v>0</v>
          </cell>
          <cell r="BF29">
            <v>0</v>
          </cell>
          <cell r="BG29">
            <v>0</v>
          </cell>
          <cell r="BH29">
            <v>0</v>
          </cell>
          <cell r="BI29">
            <v>0</v>
          </cell>
          <cell r="BJ29">
            <v>0</v>
          </cell>
          <cell r="BK29">
            <v>0</v>
          </cell>
          <cell r="BL29">
            <v>0</v>
          </cell>
          <cell r="BM29">
            <v>0</v>
          </cell>
          <cell r="BN29">
            <v>0</v>
          </cell>
          <cell r="BO29">
            <v>0</v>
          </cell>
          <cell r="BP29">
            <v>0</v>
          </cell>
        </row>
        <row r="30">
          <cell r="A30" t="str">
            <v>Soham</v>
          </cell>
          <cell r="C30">
            <v>9</v>
          </cell>
          <cell r="D30">
            <v>80</v>
          </cell>
          <cell r="E30">
            <v>4</v>
          </cell>
          <cell r="F30">
            <v>93</v>
          </cell>
          <cell r="G30">
            <v>13</v>
          </cell>
          <cell r="H30">
            <v>18</v>
          </cell>
          <cell r="I30">
            <v>0</v>
          </cell>
          <cell r="J30">
            <v>0</v>
          </cell>
          <cell r="K30">
            <v>0</v>
          </cell>
          <cell r="L30">
            <v>0</v>
          </cell>
          <cell r="M30">
            <v>0</v>
          </cell>
          <cell r="N30">
            <v>0</v>
          </cell>
          <cell r="O30">
            <v>31</v>
          </cell>
          <cell r="P30">
            <v>4</v>
          </cell>
          <cell r="Q30">
            <v>5</v>
          </cell>
          <cell r="R30">
            <v>0</v>
          </cell>
          <cell r="S30">
            <v>0</v>
          </cell>
          <cell r="T30">
            <v>9</v>
          </cell>
          <cell r="U30">
            <v>133</v>
          </cell>
          <cell r="V30">
            <v>217</v>
          </cell>
          <cell r="W30">
            <v>0</v>
          </cell>
          <cell r="X30">
            <v>39</v>
          </cell>
          <cell r="Y30">
            <v>2</v>
          </cell>
          <cell r="Z30">
            <v>258</v>
          </cell>
          <cell r="AA30">
            <v>0</v>
          </cell>
          <cell r="AB30">
            <v>0</v>
          </cell>
          <cell r="AC30">
            <v>0</v>
          </cell>
          <cell r="AD30">
            <v>0</v>
          </cell>
          <cell r="AE30">
            <v>258</v>
          </cell>
          <cell r="AF30">
            <v>391</v>
          </cell>
          <cell r="AG30">
            <v>0</v>
          </cell>
          <cell r="AH30">
            <v>0</v>
          </cell>
          <cell r="AI30">
            <v>0</v>
          </cell>
          <cell r="AJ30">
            <v>1</v>
          </cell>
          <cell r="AK30">
            <v>0</v>
          </cell>
          <cell r="AL30">
            <v>0</v>
          </cell>
          <cell r="AM30">
            <v>1</v>
          </cell>
          <cell r="AN30">
            <v>0</v>
          </cell>
          <cell r="AO30">
            <v>0</v>
          </cell>
          <cell r="AP30">
            <v>0</v>
          </cell>
          <cell r="AQ30">
            <v>0</v>
          </cell>
          <cell r="AR30">
            <v>0</v>
          </cell>
          <cell r="AS30">
            <v>0</v>
          </cell>
          <cell r="AT30">
            <v>0</v>
          </cell>
          <cell r="AU30">
            <v>0</v>
          </cell>
          <cell r="AV30">
            <v>0</v>
          </cell>
          <cell r="AW30">
            <v>0</v>
          </cell>
          <cell r="AX30">
            <v>0</v>
          </cell>
          <cell r="AY30">
            <v>1</v>
          </cell>
          <cell r="AZ30">
            <v>0</v>
          </cell>
          <cell r="BA30">
            <v>0</v>
          </cell>
          <cell r="BB30">
            <v>0</v>
          </cell>
          <cell r="BC30">
            <v>0</v>
          </cell>
          <cell r="BD30">
            <v>1</v>
          </cell>
          <cell r="BE30">
            <v>0</v>
          </cell>
          <cell r="BF30">
            <v>0</v>
          </cell>
          <cell r="BG30">
            <v>0</v>
          </cell>
          <cell r="BH30">
            <v>0</v>
          </cell>
          <cell r="BI30">
            <v>0</v>
          </cell>
          <cell r="BJ30">
            <v>0</v>
          </cell>
          <cell r="BK30">
            <v>1</v>
          </cell>
          <cell r="BL30">
            <v>0</v>
          </cell>
          <cell r="BM30">
            <v>0</v>
          </cell>
          <cell r="BN30">
            <v>0</v>
          </cell>
          <cell r="BO30">
            <v>0</v>
          </cell>
          <cell r="BP30">
            <v>0</v>
          </cell>
        </row>
        <row r="31">
          <cell r="A31" t="str">
            <v>St Ives</v>
          </cell>
          <cell r="C31">
            <v>1449</v>
          </cell>
          <cell r="D31">
            <v>3386</v>
          </cell>
          <cell r="E31">
            <v>19</v>
          </cell>
          <cell r="F31">
            <v>4854</v>
          </cell>
          <cell r="G31">
            <v>493</v>
          </cell>
          <cell r="H31">
            <v>1067</v>
          </cell>
          <cell r="I31">
            <v>0</v>
          </cell>
          <cell r="J31">
            <v>0</v>
          </cell>
          <cell r="K31">
            <v>77</v>
          </cell>
          <cell r="L31">
            <v>0</v>
          </cell>
          <cell r="M31">
            <v>0</v>
          </cell>
          <cell r="N31">
            <v>0</v>
          </cell>
          <cell r="O31">
            <v>1637</v>
          </cell>
          <cell r="P31">
            <v>156</v>
          </cell>
          <cell r="Q31">
            <v>149</v>
          </cell>
          <cell r="R31">
            <v>9</v>
          </cell>
          <cell r="S31">
            <v>9</v>
          </cell>
          <cell r="T31">
            <v>323</v>
          </cell>
          <cell r="U31">
            <v>6814</v>
          </cell>
          <cell r="V31">
            <v>3714</v>
          </cell>
          <cell r="W31">
            <v>3</v>
          </cell>
          <cell r="X31">
            <v>472</v>
          </cell>
          <cell r="Y31">
            <v>29</v>
          </cell>
          <cell r="Z31">
            <v>4218</v>
          </cell>
          <cell r="AA31">
            <v>52</v>
          </cell>
          <cell r="AB31">
            <v>19</v>
          </cell>
          <cell r="AC31">
            <v>116</v>
          </cell>
          <cell r="AD31">
            <v>187</v>
          </cell>
          <cell r="AE31">
            <v>4405</v>
          </cell>
          <cell r="AF31">
            <v>11219</v>
          </cell>
          <cell r="AG31">
            <v>0</v>
          </cell>
          <cell r="AH31">
            <v>18</v>
          </cell>
          <cell r="AI31">
            <v>5</v>
          </cell>
          <cell r="AJ31">
            <v>126</v>
          </cell>
          <cell r="AK31">
            <v>0</v>
          </cell>
          <cell r="AL31">
            <v>0</v>
          </cell>
          <cell r="AM31">
            <v>149</v>
          </cell>
          <cell r="AN31">
            <v>0</v>
          </cell>
          <cell r="AO31">
            <v>43</v>
          </cell>
          <cell r="AP31">
            <v>43</v>
          </cell>
          <cell r="AQ31">
            <v>0</v>
          </cell>
          <cell r="AR31">
            <v>0</v>
          </cell>
          <cell r="AS31">
            <v>0</v>
          </cell>
          <cell r="AT31">
            <v>0</v>
          </cell>
          <cell r="AU31">
            <v>0</v>
          </cell>
          <cell r="AV31">
            <v>0</v>
          </cell>
          <cell r="AW31">
            <v>0</v>
          </cell>
          <cell r="AX31">
            <v>0</v>
          </cell>
          <cell r="AY31">
            <v>13</v>
          </cell>
          <cell r="AZ31">
            <v>14</v>
          </cell>
          <cell r="BA31">
            <v>24</v>
          </cell>
          <cell r="BB31">
            <v>28</v>
          </cell>
          <cell r="BC31">
            <v>3</v>
          </cell>
          <cell r="BD31">
            <v>82</v>
          </cell>
          <cell r="BE31">
            <v>0</v>
          </cell>
          <cell r="BF31">
            <v>0</v>
          </cell>
          <cell r="BG31">
            <v>0</v>
          </cell>
          <cell r="BH31">
            <v>0</v>
          </cell>
          <cell r="BI31">
            <v>0</v>
          </cell>
          <cell r="BJ31">
            <v>0</v>
          </cell>
          <cell r="BK31">
            <v>82</v>
          </cell>
          <cell r="BL31">
            <v>13</v>
          </cell>
          <cell r="BM31">
            <v>0</v>
          </cell>
          <cell r="BN31">
            <v>0</v>
          </cell>
          <cell r="BO31">
            <v>0</v>
          </cell>
          <cell r="BP31">
            <v>4</v>
          </cell>
        </row>
        <row r="32">
          <cell r="A32" t="str">
            <v>St Neots</v>
          </cell>
          <cell r="C32">
            <v>857</v>
          </cell>
          <cell r="D32">
            <v>2873</v>
          </cell>
          <cell r="E32">
            <v>14</v>
          </cell>
          <cell r="F32">
            <v>3744</v>
          </cell>
          <cell r="G32">
            <v>335</v>
          </cell>
          <cell r="H32">
            <v>696</v>
          </cell>
          <cell r="I32">
            <v>0</v>
          </cell>
          <cell r="J32">
            <v>0</v>
          </cell>
          <cell r="K32">
            <v>45</v>
          </cell>
          <cell r="L32">
            <v>2</v>
          </cell>
          <cell r="M32">
            <v>0</v>
          </cell>
          <cell r="N32">
            <v>0</v>
          </cell>
          <cell r="O32">
            <v>1078</v>
          </cell>
          <cell r="P32">
            <v>119</v>
          </cell>
          <cell r="Q32">
            <v>181</v>
          </cell>
          <cell r="R32">
            <v>8</v>
          </cell>
          <cell r="S32">
            <v>9</v>
          </cell>
          <cell r="T32">
            <v>317</v>
          </cell>
          <cell r="U32">
            <v>5139</v>
          </cell>
          <cell r="V32">
            <v>4336</v>
          </cell>
          <cell r="W32">
            <v>3</v>
          </cell>
          <cell r="X32">
            <v>571</v>
          </cell>
          <cell r="Y32">
            <v>23</v>
          </cell>
          <cell r="Z32">
            <v>4933</v>
          </cell>
          <cell r="AA32">
            <v>58</v>
          </cell>
          <cell r="AB32">
            <v>19</v>
          </cell>
          <cell r="AC32">
            <v>108</v>
          </cell>
          <cell r="AD32">
            <v>185</v>
          </cell>
          <cell r="AE32">
            <v>5118</v>
          </cell>
          <cell r="AF32">
            <v>10257</v>
          </cell>
          <cell r="AG32">
            <v>0</v>
          </cell>
          <cell r="AH32">
            <v>14</v>
          </cell>
          <cell r="AI32">
            <v>7</v>
          </cell>
          <cell r="AJ32">
            <v>93</v>
          </cell>
          <cell r="AK32">
            <v>0</v>
          </cell>
          <cell r="AL32">
            <v>0</v>
          </cell>
          <cell r="AM32">
            <v>114</v>
          </cell>
          <cell r="AN32">
            <v>1</v>
          </cell>
          <cell r="AO32">
            <v>52</v>
          </cell>
          <cell r="AP32">
            <v>53</v>
          </cell>
          <cell r="AQ32">
            <v>0</v>
          </cell>
          <cell r="AR32">
            <v>0</v>
          </cell>
          <cell r="AS32">
            <v>0</v>
          </cell>
          <cell r="AT32">
            <v>0</v>
          </cell>
          <cell r="AU32">
            <v>0</v>
          </cell>
          <cell r="AV32">
            <v>0</v>
          </cell>
          <cell r="AW32">
            <v>3</v>
          </cell>
          <cell r="AX32">
            <v>1</v>
          </cell>
          <cell r="AY32">
            <v>9</v>
          </cell>
          <cell r="AZ32">
            <v>14</v>
          </cell>
          <cell r="BA32">
            <v>20</v>
          </cell>
          <cell r="BB32">
            <v>8</v>
          </cell>
          <cell r="BC32">
            <v>0</v>
          </cell>
          <cell r="BD32">
            <v>55</v>
          </cell>
          <cell r="BE32">
            <v>0</v>
          </cell>
          <cell r="BF32">
            <v>0</v>
          </cell>
          <cell r="BG32">
            <v>0</v>
          </cell>
          <cell r="BH32">
            <v>0</v>
          </cell>
          <cell r="BI32">
            <v>0</v>
          </cell>
          <cell r="BJ32">
            <v>0</v>
          </cell>
          <cell r="BK32">
            <v>55</v>
          </cell>
          <cell r="BL32">
            <v>0</v>
          </cell>
          <cell r="BM32">
            <v>0</v>
          </cell>
          <cell r="BN32">
            <v>0</v>
          </cell>
          <cell r="BO32">
            <v>0</v>
          </cell>
          <cell r="BP32">
            <v>1</v>
          </cell>
        </row>
        <row r="33">
          <cell r="A33" t="str">
            <v>Warboys</v>
          </cell>
          <cell r="C33">
            <v>75</v>
          </cell>
          <cell r="D33">
            <v>354</v>
          </cell>
          <cell r="E33">
            <v>84</v>
          </cell>
          <cell r="F33">
            <v>513</v>
          </cell>
          <cell r="G33">
            <v>26</v>
          </cell>
          <cell r="H33">
            <v>48</v>
          </cell>
          <cell r="I33">
            <v>0</v>
          </cell>
          <cell r="J33">
            <v>0</v>
          </cell>
          <cell r="K33">
            <v>0</v>
          </cell>
          <cell r="L33">
            <v>0</v>
          </cell>
          <cell r="M33">
            <v>0</v>
          </cell>
          <cell r="N33">
            <v>0</v>
          </cell>
          <cell r="O33">
            <v>74</v>
          </cell>
          <cell r="P33">
            <v>14</v>
          </cell>
          <cell r="Q33">
            <v>6</v>
          </cell>
          <cell r="R33">
            <v>0</v>
          </cell>
          <cell r="S33">
            <v>0</v>
          </cell>
          <cell r="T33">
            <v>20</v>
          </cell>
          <cell r="U33">
            <v>607</v>
          </cell>
          <cell r="V33">
            <v>234</v>
          </cell>
          <cell r="W33">
            <v>0</v>
          </cell>
          <cell r="X33">
            <v>42</v>
          </cell>
          <cell r="Y33">
            <v>2</v>
          </cell>
          <cell r="Z33">
            <v>278</v>
          </cell>
          <cell r="AA33">
            <v>8</v>
          </cell>
          <cell r="AB33">
            <v>0</v>
          </cell>
          <cell r="AC33">
            <v>0</v>
          </cell>
          <cell r="AD33">
            <v>8</v>
          </cell>
          <cell r="AE33">
            <v>286</v>
          </cell>
          <cell r="AF33">
            <v>893</v>
          </cell>
          <cell r="AG33">
            <v>0</v>
          </cell>
          <cell r="AH33">
            <v>10</v>
          </cell>
          <cell r="AI33">
            <v>3</v>
          </cell>
          <cell r="AJ33">
            <v>22</v>
          </cell>
          <cell r="AK33">
            <v>0</v>
          </cell>
          <cell r="AL33">
            <v>0</v>
          </cell>
          <cell r="AM33">
            <v>35</v>
          </cell>
          <cell r="AN33">
            <v>0</v>
          </cell>
          <cell r="AO33">
            <v>3</v>
          </cell>
          <cell r="AP33">
            <v>3</v>
          </cell>
          <cell r="AQ33">
            <v>0</v>
          </cell>
          <cell r="AR33">
            <v>0</v>
          </cell>
          <cell r="AS33">
            <v>0</v>
          </cell>
          <cell r="AT33">
            <v>0</v>
          </cell>
          <cell r="AU33">
            <v>0</v>
          </cell>
          <cell r="AV33">
            <v>0</v>
          </cell>
          <cell r="AW33">
            <v>0</v>
          </cell>
          <cell r="AX33">
            <v>0</v>
          </cell>
          <cell r="AY33">
            <v>3</v>
          </cell>
          <cell r="AZ33">
            <v>0</v>
          </cell>
          <cell r="BA33">
            <v>0</v>
          </cell>
          <cell r="BB33">
            <v>0</v>
          </cell>
          <cell r="BC33">
            <v>0</v>
          </cell>
          <cell r="BD33">
            <v>3</v>
          </cell>
          <cell r="BE33">
            <v>0</v>
          </cell>
          <cell r="BF33">
            <v>0</v>
          </cell>
          <cell r="BG33">
            <v>0</v>
          </cell>
          <cell r="BH33">
            <v>0</v>
          </cell>
          <cell r="BI33">
            <v>0</v>
          </cell>
          <cell r="BJ33">
            <v>0</v>
          </cell>
          <cell r="BK33">
            <v>3</v>
          </cell>
          <cell r="BL33">
            <v>0</v>
          </cell>
          <cell r="BM33">
            <v>0</v>
          </cell>
          <cell r="BN33">
            <v>0</v>
          </cell>
          <cell r="BO33">
            <v>0</v>
          </cell>
          <cell r="BP33">
            <v>0</v>
          </cell>
        </row>
        <row r="34">
          <cell r="A34" t="str">
            <v>Whittlesey</v>
          </cell>
          <cell r="C34">
            <v>285</v>
          </cell>
          <cell r="D34">
            <v>844</v>
          </cell>
          <cell r="E34">
            <v>16</v>
          </cell>
          <cell r="F34">
            <v>1145</v>
          </cell>
          <cell r="G34">
            <v>56</v>
          </cell>
          <cell r="H34">
            <v>136</v>
          </cell>
          <cell r="I34">
            <v>0</v>
          </cell>
          <cell r="J34">
            <v>0</v>
          </cell>
          <cell r="K34">
            <v>9</v>
          </cell>
          <cell r="L34">
            <v>0</v>
          </cell>
          <cell r="M34">
            <v>0</v>
          </cell>
          <cell r="N34">
            <v>0</v>
          </cell>
          <cell r="O34">
            <v>201</v>
          </cell>
          <cell r="P34">
            <v>51</v>
          </cell>
          <cell r="Q34">
            <v>40</v>
          </cell>
          <cell r="R34">
            <v>2</v>
          </cell>
          <cell r="S34">
            <v>0</v>
          </cell>
          <cell r="T34">
            <v>93</v>
          </cell>
          <cell r="U34">
            <v>1439</v>
          </cell>
          <cell r="V34">
            <v>897</v>
          </cell>
          <cell r="W34">
            <v>2</v>
          </cell>
          <cell r="X34">
            <v>61</v>
          </cell>
          <cell r="Y34">
            <v>8</v>
          </cell>
          <cell r="Z34">
            <v>968</v>
          </cell>
          <cell r="AA34">
            <v>11</v>
          </cell>
          <cell r="AB34">
            <v>6</v>
          </cell>
          <cell r="AC34">
            <v>25</v>
          </cell>
          <cell r="AD34">
            <v>42</v>
          </cell>
          <cell r="AE34">
            <v>1010</v>
          </cell>
          <cell r="AF34">
            <v>2449</v>
          </cell>
          <cell r="AG34">
            <v>0</v>
          </cell>
          <cell r="AH34">
            <v>0</v>
          </cell>
          <cell r="AI34">
            <v>4</v>
          </cell>
          <cell r="AJ34">
            <v>57</v>
          </cell>
          <cell r="AK34">
            <v>0</v>
          </cell>
          <cell r="AL34">
            <v>0</v>
          </cell>
          <cell r="AM34">
            <v>61</v>
          </cell>
          <cell r="AN34">
            <v>0</v>
          </cell>
          <cell r="AO34">
            <v>7</v>
          </cell>
          <cell r="AP34">
            <v>7</v>
          </cell>
          <cell r="AQ34">
            <v>0</v>
          </cell>
          <cell r="AR34">
            <v>0</v>
          </cell>
          <cell r="AS34">
            <v>0</v>
          </cell>
          <cell r="AT34">
            <v>0</v>
          </cell>
          <cell r="AU34">
            <v>0</v>
          </cell>
          <cell r="AV34">
            <v>0</v>
          </cell>
          <cell r="AW34">
            <v>0</v>
          </cell>
          <cell r="AX34">
            <v>0</v>
          </cell>
          <cell r="AY34">
            <v>4</v>
          </cell>
          <cell r="AZ34">
            <v>3</v>
          </cell>
          <cell r="BA34">
            <v>3</v>
          </cell>
          <cell r="BB34">
            <v>1</v>
          </cell>
          <cell r="BC34">
            <v>0</v>
          </cell>
          <cell r="BD34">
            <v>11</v>
          </cell>
          <cell r="BE34">
            <v>0</v>
          </cell>
          <cell r="BF34">
            <v>0</v>
          </cell>
          <cell r="BG34">
            <v>0</v>
          </cell>
          <cell r="BH34">
            <v>0</v>
          </cell>
          <cell r="BI34">
            <v>0</v>
          </cell>
          <cell r="BJ34">
            <v>0</v>
          </cell>
          <cell r="BK34">
            <v>11</v>
          </cell>
          <cell r="BL34">
            <v>0</v>
          </cell>
          <cell r="BM34">
            <v>0</v>
          </cell>
          <cell r="BN34">
            <v>0</v>
          </cell>
          <cell r="BO34">
            <v>0</v>
          </cell>
          <cell r="BP34">
            <v>0</v>
          </cell>
        </row>
        <row r="35">
          <cell r="A35" t="str">
            <v>Willingham</v>
          </cell>
          <cell r="C35">
            <v>160</v>
          </cell>
          <cell r="D35">
            <v>364</v>
          </cell>
          <cell r="E35">
            <v>2</v>
          </cell>
          <cell r="F35">
            <v>526</v>
          </cell>
          <cell r="G35">
            <v>23</v>
          </cell>
          <cell r="H35">
            <v>55</v>
          </cell>
          <cell r="I35">
            <v>0</v>
          </cell>
          <cell r="J35">
            <v>0</v>
          </cell>
          <cell r="K35">
            <v>0</v>
          </cell>
          <cell r="L35">
            <v>0</v>
          </cell>
          <cell r="M35">
            <v>0</v>
          </cell>
          <cell r="N35">
            <v>0</v>
          </cell>
          <cell r="O35">
            <v>78</v>
          </cell>
          <cell r="P35">
            <v>9</v>
          </cell>
          <cell r="Q35">
            <v>18</v>
          </cell>
          <cell r="R35">
            <v>1</v>
          </cell>
          <cell r="S35">
            <v>0</v>
          </cell>
          <cell r="T35">
            <v>28</v>
          </cell>
          <cell r="U35">
            <v>632</v>
          </cell>
          <cell r="V35">
            <v>594</v>
          </cell>
          <cell r="W35">
            <v>0</v>
          </cell>
          <cell r="X35">
            <v>86</v>
          </cell>
          <cell r="Y35">
            <v>3</v>
          </cell>
          <cell r="Z35">
            <v>683</v>
          </cell>
          <cell r="AA35">
            <v>10</v>
          </cell>
          <cell r="AB35">
            <v>8</v>
          </cell>
          <cell r="AC35">
            <v>36</v>
          </cell>
          <cell r="AD35">
            <v>54</v>
          </cell>
          <cell r="AE35">
            <v>737</v>
          </cell>
          <cell r="AF35">
            <v>1369</v>
          </cell>
          <cell r="AG35">
            <v>0</v>
          </cell>
          <cell r="AH35">
            <v>0</v>
          </cell>
          <cell r="AI35">
            <v>2</v>
          </cell>
          <cell r="AJ35">
            <v>1</v>
          </cell>
          <cell r="AK35">
            <v>0</v>
          </cell>
          <cell r="AL35">
            <v>0</v>
          </cell>
          <cell r="AM35">
            <v>3</v>
          </cell>
          <cell r="AN35">
            <v>0</v>
          </cell>
          <cell r="AO35">
            <v>9</v>
          </cell>
          <cell r="AP35">
            <v>9</v>
          </cell>
          <cell r="AQ35">
            <v>0</v>
          </cell>
          <cell r="AR35">
            <v>0</v>
          </cell>
          <cell r="AS35">
            <v>0</v>
          </cell>
          <cell r="AT35">
            <v>0</v>
          </cell>
          <cell r="AU35">
            <v>0</v>
          </cell>
          <cell r="AV35">
            <v>0</v>
          </cell>
          <cell r="AW35">
            <v>0</v>
          </cell>
          <cell r="AX35">
            <v>0</v>
          </cell>
          <cell r="AY35">
            <v>2</v>
          </cell>
          <cell r="AZ35">
            <v>0</v>
          </cell>
          <cell r="BA35">
            <v>0</v>
          </cell>
          <cell r="BB35">
            <v>0</v>
          </cell>
          <cell r="BC35">
            <v>0</v>
          </cell>
          <cell r="BD35">
            <v>2</v>
          </cell>
          <cell r="BE35">
            <v>0</v>
          </cell>
          <cell r="BF35">
            <v>0</v>
          </cell>
          <cell r="BG35">
            <v>0</v>
          </cell>
          <cell r="BH35">
            <v>0</v>
          </cell>
          <cell r="BI35">
            <v>0</v>
          </cell>
          <cell r="BJ35">
            <v>0</v>
          </cell>
          <cell r="BK35">
            <v>2</v>
          </cell>
          <cell r="BL35">
            <v>0</v>
          </cell>
          <cell r="BM35">
            <v>0</v>
          </cell>
          <cell r="BN35">
            <v>0</v>
          </cell>
          <cell r="BO35">
            <v>0</v>
          </cell>
          <cell r="BP35">
            <v>1</v>
          </cell>
        </row>
        <row r="36">
          <cell r="A36" t="str">
            <v>Wisbech</v>
          </cell>
          <cell r="C36">
            <v>727</v>
          </cell>
          <cell r="D36">
            <v>1924</v>
          </cell>
          <cell r="E36">
            <v>139</v>
          </cell>
          <cell r="F36">
            <v>2790</v>
          </cell>
          <cell r="G36">
            <v>218</v>
          </cell>
          <cell r="H36">
            <v>495</v>
          </cell>
          <cell r="I36">
            <v>3</v>
          </cell>
          <cell r="J36">
            <v>0</v>
          </cell>
          <cell r="K36">
            <v>42</v>
          </cell>
          <cell r="L36">
            <v>6</v>
          </cell>
          <cell r="M36">
            <v>0</v>
          </cell>
          <cell r="N36">
            <v>0</v>
          </cell>
          <cell r="O36">
            <v>764</v>
          </cell>
          <cell r="P36">
            <v>88</v>
          </cell>
          <cell r="Q36">
            <v>91</v>
          </cell>
          <cell r="R36">
            <v>2</v>
          </cell>
          <cell r="S36">
            <v>2</v>
          </cell>
          <cell r="T36">
            <v>183</v>
          </cell>
          <cell r="U36">
            <v>3737</v>
          </cell>
          <cell r="V36">
            <v>1238</v>
          </cell>
          <cell r="W36">
            <v>0</v>
          </cell>
          <cell r="X36">
            <v>263</v>
          </cell>
          <cell r="Y36">
            <v>13</v>
          </cell>
          <cell r="Z36">
            <v>1514</v>
          </cell>
          <cell r="AA36">
            <v>17</v>
          </cell>
          <cell r="AB36">
            <v>13</v>
          </cell>
          <cell r="AC36">
            <v>29</v>
          </cell>
          <cell r="AD36">
            <v>59</v>
          </cell>
          <cell r="AE36">
            <v>1573</v>
          </cell>
          <cell r="AF36">
            <v>5310</v>
          </cell>
          <cell r="AG36">
            <v>0</v>
          </cell>
          <cell r="AH36">
            <v>9</v>
          </cell>
          <cell r="AI36">
            <v>2</v>
          </cell>
          <cell r="AJ36">
            <v>71</v>
          </cell>
          <cell r="AK36">
            <v>0</v>
          </cell>
          <cell r="AL36">
            <v>0</v>
          </cell>
          <cell r="AM36">
            <v>82</v>
          </cell>
          <cell r="AN36">
            <v>0</v>
          </cell>
          <cell r="AO36">
            <v>6</v>
          </cell>
          <cell r="AP36">
            <v>6</v>
          </cell>
          <cell r="AQ36">
            <v>0</v>
          </cell>
          <cell r="AR36">
            <v>0</v>
          </cell>
          <cell r="AS36">
            <v>0</v>
          </cell>
          <cell r="AT36">
            <v>0</v>
          </cell>
          <cell r="AU36">
            <v>0</v>
          </cell>
          <cell r="AV36">
            <v>0</v>
          </cell>
          <cell r="AW36">
            <v>0</v>
          </cell>
          <cell r="AX36">
            <v>1</v>
          </cell>
          <cell r="AY36">
            <v>11</v>
          </cell>
          <cell r="AZ36">
            <v>5</v>
          </cell>
          <cell r="BA36">
            <v>10</v>
          </cell>
          <cell r="BB36">
            <v>11</v>
          </cell>
          <cell r="BC36">
            <v>0</v>
          </cell>
          <cell r="BD36">
            <v>38</v>
          </cell>
          <cell r="BE36">
            <v>0</v>
          </cell>
          <cell r="BF36">
            <v>0</v>
          </cell>
          <cell r="BG36">
            <v>0</v>
          </cell>
          <cell r="BH36">
            <v>0</v>
          </cell>
          <cell r="BI36">
            <v>0</v>
          </cell>
          <cell r="BJ36">
            <v>0</v>
          </cell>
          <cell r="BK36">
            <v>38</v>
          </cell>
          <cell r="BL36">
            <v>0</v>
          </cell>
          <cell r="BM36">
            <v>0</v>
          </cell>
          <cell r="BN36">
            <v>0</v>
          </cell>
          <cell r="BO36">
            <v>0</v>
          </cell>
          <cell r="BP36">
            <v>0</v>
          </cell>
        </row>
        <row r="37">
          <cell r="A37" t="str">
            <v>Yaxley</v>
          </cell>
          <cell r="C37">
            <v>215</v>
          </cell>
          <cell r="D37">
            <v>644</v>
          </cell>
          <cell r="E37">
            <v>15</v>
          </cell>
          <cell r="F37">
            <v>874</v>
          </cell>
          <cell r="G37">
            <v>45</v>
          </cell>
          <cell r="H37">
            <v>119</v>
          </cell>
          <cell r="I37">
            <v>0</v>
          </cell>
          <cell r="J37">
            <v>0</v>
          </cell>
          <cell r="K37">
            <v>0</v>
          </cell>
          <cell r="L37">
            <v>0</v>
          </cell>
          <cell r="M37">
            <v>0</v>
          </cell>
          <cell r="N37">
            <v>0</v>
          </cell>
          <cell r="O37">
            <v>164</v>
          </cell>
          <cell r="P37">
            <v>52</v>
          </cell>
          <cell r="Q37">
            <v>40</v>
          </cell>
          <cell r="R37">
            <v>10</v>
          </cell>
          <cell r="S37">
            <v>1</v>
          </cell>
          <cell r="T37">
            <v>103</v>
          </cell>
          <cell r="U37">
            <v>1141</v>
          </cell>
          <cell r="V37">
            <v>1108</v>
          </cell>
          <cell r="W37">
            <v>0</v>
          </cell>
          <cell r="X37">
            <v>86</v>
          </cell>
          <cell r="Y37">
            <v>9</v>
          </cell>
          <cell r="Z37">
            <v>1203</v>
          </cell>
          <cell r="AA37">
            <v>17</v>
          </cell>
          <cell r="AB37">
            <v>2</v>
          </cell>
          <cell r="AC37">
            <v>37</v>
          </cell>
          <cell r="AD37">
            <v>56</v>
          </cell>
          <cell r="AE37">
            <v>1259</v>
          </cell>
          <cell r="AF37">
            <v>2400</v>
          </cell>
          <cell r="AG37">
            <v>0</v>
          </cell>
          <cell r="AH37">
            <v>0</v>
          </cell>
          <cell r="AI37">
            <v>1</v>
          </cell>
          <cell r="AJ37">
            <v>18</v>
          </cell>
          <cell r="AK37">
            <v>0</v>
          </cell>
          <cell r="AL37">
            <v>0</v>
          </cell>
          <cell r="AM37">
            <v>19</v>
          </cell>
          <cell r="AN37">
            <v>0</v>
          </cell>
          <cell r="AO37">
            <v>4</v>
          </cell>
          <cell r="AP37">
            <v>4</v>
          </cell>
          <cell r="AQ37">
            <v>0</v>
          </cell>
          <cell r="AR37">
            <v>0</v>
          </cell>
          <cell r="AS37">
            <v>0</v>
          </cell>
          <cell r="AT37">
            <v>0</v>
          </cell>
          <cell r="AU37">
            <v>0</v>
          </cell>
          <cell r="AV37">
            <v>0</v>
          </cell>
          <cell r="AW37">
            <v>2</v>
          </cell>
          <cell r="AX37">
            <v>0</v>
          </cell>
          <cell r="AY37">
            <v>3</v>
          </cell>
          <cell r="AZ37">
            <v>0</v>
          </cell>
          <cell r="BA37">
            <v>0</v>
          </cell>
          <cell r="BB37">
            <v>1</v>
          </cell>
          <cell r="BC37">
            <v>0</v>
          </cell>
          <cell r="BD37">
            <v>6</v>
          </cell>
          <cell r="BE37">
            <v>0</v>
          </cell>
          <cell r="BF37">
            <v>0</v>
          </cell>
          <cell r="BG37">
            <v>0</v>
          </cell>
          <cell r="BH37">
            <v>0</v>
          </cell>
          <cell r="BI37">
            <v>0</v>
          </cell>
          <cell r="BJ37">
            <v>0</v>
          </cell>
          <cell r="BK37">
            <v>6</v>
          </cell>
          <cell r="BL37">
            <v>0</v>
          </cell>
          <cell r="BM37">
            <v>0</v>
          </cell>
          <cell r="BN37">
            <v>0</v>
          </cell>
          <cell r="BO37">
            <v>0</v>
          </cell>
          <cell r="BP37">
            <v>0</v>
          </cell>
        </row>
        <row r="38">
          <cell r="A38" t="str">
            <v>Grand Total</v>
          </cell>
          <cell r="C38">
            <v>12402</v>
          </cell>
          <cell r="D38">
            <v>33608</v>
          </cell>
          <cell r="E38">
            <v>620</v>
          </cell>
          <cell r="F38">
            <v>46630</v>
          </cell>
          <cell r="G38">
            <v>5562</v>
          </cell>
          <cell r="H38">
            <v>12392</v>
          </cell>
          <cell r="I38">
            <v>10</v>
          </cell>
          <cell r="J38">
            <v>26</v>
          </cell>
          <cell r="K38">
            <v>746</v>
          </cell>
          <cell r="L38">
            <v>133</v>
          </cell>
          <cell r="M38">
            <v>4</v>
          </cell>
          <cell r="N38">
            <v>0</v>
          </cell>
          <cell r="O38">
            <v>18873</v>
          </cell>
          <cell r="P38">
            <v>1946</v>
          </cell>
          <cell r="Q38">
            <v>1734</v>
          </cell>
          <cell r="R38">
            <v>102</v>
          </cell>
          <cell r="S38">
            <v>80</v>
          </cell>
          <cell r="T38">
            <v>3862</v>
          </cell>
          <cell r="U38">
            <v>69365</v>
          </cell>
          <cell r="V38">
            <v>60550</v>
          </cell>
          <cell r="W38">
            <v>130</v>
          </cell>
          <cell r="X38">
            <v>8849</v>
          </cell>
          <cell r="Y38">
            <v>349</v>
          </cell>
          <cell r="Z38">
            <v>69878</v>
          </cell>
          <cell r="AA38">
            <v>874</v>
          </cell>
          <cell r="AB38">
            <v>402</v>
          </cell>
          <cell r="AC38">
            <v>2128</v>
          </cell>
          <cell r="AD38">
            <v>3404</v>
          </cell>
          <cell r="AE38">
            <v>73282</v>
          </cell>
          <cell r="AF38">
            <v>142647</v>
          </cell>
          <cell r="AG38">
            <v>4</v>
          </cell>
          <cell r="AH38">
            <v>179</v>
          </cell>
          <cell r="AI38">
            <v>73</v>
          </cell>
          <cell r="AJ38">
            <v>1318</v>
          </cell>
          <cell r="AK38">
            <v>0</v>
          </cell>
          <cell r="AL38">
            <v>9</v>
          </cell>
          <cell r="AM38">
            <v>1583</v>
          </cell>
          <cell r="AN38">
            <v>5</v>
          </cell>
          <cell r="AO38">
            <v>860</v>
          </cell>
          <cell r="AP38">
            <v>865</v>
          </cell>
          <cell r="AQ38">
            <v>3</v>
          </cell>
          <cell r="AR38">
            <v>2</v>
          </cell>
          <cell r="AS38">
            <v>6</v>
          </cell>
          <cell r="AT38">
            <v>0</v>
          </cell>
          <cell r="AU38">
            <v>0</v>
          </cell>
          <cell r="AV38">
            <v>11</v>
          </cell>
          <cell r="AW38">
            <v>21</v>
          </cell>
          <cell r="AX38">
            <v>11</v>
          </cell>
          <cell r="AY38">
            <v>279</v>
          </cell>
          <cell r="AZ38">
            <v>162</v>
          </cell>
          <cell r="BA38">
            <v>263</v>
          </cell>
          <cell r="BB38">
            <v>233</v>
          </cell>
          <cell r="BC38">
            <v>18</v>
          </cell>
          <cell r="BD38">
            <v>987</v>
          </cell>
          <cell r="BE38">
            <v>0</v>
          </cell>
          <cell r="BF38">
            <v>0</v>
          </cell>
          <cell r="BG38">
            <v>0</v>
          </cell>
          <cell r="BH38">
            <v>0</v>
          </cell>
          <cell r="BI38">
            <v>0</v>
          </cell>
          <cell r="BJ38">
            <v>0</v>
          </cell>
          <cell r="BK38">
            <v>998</v>
          </cell>
          <cell r="BL38">
            <v>69</v>
          </cell>
          <cell r="BM38">
            <v>0</v>
          </cell>
          <cell r="BN38">
            <v>0</v>
          </cell>
          <cell r="BO38">
            <v>0</v>
          </cell>
          <cell r="BP38">
            <v>29</v>
          </cell>
        </row>
        <row r="40">
          <cell r="A40" t="str">
            <v>Library Access Points/Community or Jointly Run Libraries</v>
          </cell>
          <cell r="C40" t="str">
            <v>Adult
Fiction
Hardback</v>
          </cell>
          <cell r="D40" t="str">
            <v>Adult
Fiction
Paperback</v>
          </cell>
          <cell r="E40" t="str">
            <v>Quick
Pick
Fiction</v>
          </cell>
          <cell r="F40" t="str">
            <v>Total
Adult
Fiction</v>
          </cell>
          <cell r="G40" t="str">
            <v>Adult
Non-Fiction
Hardback</v>
          </cell>
          <cell r="H40" t="str">
            <v>Adult
Non-Fiction
Paperback</v>
          </cell>
          <cell r="I40" t="str">
            <v>Quick
Pick
Non-Fiction</v>
          </cell>
          <cell r="J40" t="str">
            <v>Magazine
for Loan</v>
          </cell>
          <cell r="K40" t="str">
            <v>Map</v>
          </cell>
          <cell r="L40" t="str">
            <v>Music &amp;
Vocal
Scores</v>
          </cell>
          <cell r="M40" t="str">
            <v>Inter-
Library
Loan</v>
          </cell>
          <cell r="N40" t="str">
            <v>Reference</v>
          </cell>
          <cell r="O40" t="str">
            <v>Total
Adult
Non
Fiction</v>
          </cell>
          <cell r="P40" t="str">
            <v>Adult
Fiction
Large Print
Hardback</v>
          </cell>
          <cell r="Q40" t="str">
            <v>Adult 
Fiction
Large Print
Paperback</v>
          </cell>
          <cell r="R40" t="str">
            <v>Adult
Non-fiction
Large Print
Hardback</v>
          </cell>
          <cell r="S40" t="str">
            <v>Adult
Non-fiction
Large Print
Paperback</v>
          </cell>
          <cell r="T40" t="str">
            <v>Total
Adult
Large
Print</v>
          </cell>
          <cell r="U40" t="str">
            <v>Total
Adult
Book
Issues</v>
          </cell>
          <cell r="V40" t="str">
            <v>Junior
Fiction</v>
          </cell>
          <cell r="W40" t="str">
            <v>Junior
Large
Print</v>
          </cell>
          <cell r="X40" t="str">
            <v>Junior
Non
Fiction</v>
          </cell>
          <cell r="Y40" t="str">
            <v>Picture
Books</v>
          </cell>
          <cell r="Z40" t="str">
            <v>Total
Junior
Books</v>
          </cell>
          <cell r="AA40" t="str">
            <v>Young
Adult</v>
          </cell>
          <cell r="AB40" t="str">
            <v>Young
Adult
Plus</v>
          </cell>
          <cell r="AC40" t="str">
            <v>Teen-
ager</v>
          </cell>
          <cell r="AD40" t="str">
            <v>Total
Young
Adult
Books</v>
          </cell>
          <cell r="AE40" t="str">
            <v>Total
Children's
Book
Issues</v>
          </cell>
          <cell r="AF40" t="str">
            <v>Total
Book
Issues</v>
          </cell>
          <cell r="AG40" t="str">
            <v>Adult
Spoken
Word
Cassette</v>
          </cell>
          <cell r="AH40" t="str">
            <v>Adult
Spoken Word
Cassette Set</v>
          </cell>
          <cell r="AI40" t="str">
            <v>Adult
Spoken
Word
CD</v>
          </cell>
          <cell r="AJ40" t="str">
            <v>Adult
Spoken
Word
CD Set</v>
          </cell>
          <cell r="AK40" t="str">
            <v>Adult
Spoken
Word
Free</v>
          </cell>
          <cell r="AL40" t="str">
            <v>MP3
Spoken Word
CD</v>
          </cell>
          <cell r="AM40" t="str">
            <v>Total
Adult
Spoken
Word</v>
          </cell>
          <cell r="AN40" t="str">
            <v>Children's
Spoken
Word
Cassette
Set</v>
          </cell>
          <cell r="AO40" t="str">
            <v>Children's
Spoken
Word
CD Set</v>
          </cell>
          <cell r="AP40" t="str">
            <v>Total
Children's
Spoken
Word</v>
          </cell>
          <cell r="AQ40" t="str">
            <v>Blu-Ray
U</v>
          </cell>
          <cell r="AR40" t="str">
            <v>Blu-Ray
PG</v>
          </cell>
          <cell r="AS40" t="str">
            <v>Blu-Ray
12</v>
          </cell>
          <cell r="AT40" t="str">
            <v>Blu-Ray
15</v>
          </cell>
          <cell r="AU40" t="str">
            <v>Blu-Ray
18</v>
          </cell>
          <cell r="AV40" t="str">
            <v>Total
Blu-Ray</v>
          </cell>
          <cell r="AW40" t="str">
            <v>DVD
Free</v>
          </cell>
          <cell r="AX40" t="str">
            <v>DVD
Short</v>
          </cell>
          <cell r="AY40" t="str">
            <v>DVD
U</v>
          </cell>
          <cell r="AZ40" t="str">
            <v>DVD
PG</v>
          </cell>
          <cell r="BA40" t="str">
            <v>DVD
12</v>
          </cell>
          <cell r="BB40" t="str">
            <v>DVD
15</v>
          </cell>
          <cell r="BC40" t="str">
            <v>DVD
18</v>
          </cell>
          <cell r="BD40" t="str">
            <v>Total
DVD</v>
          </cell>
          <cell r="BE40" t="str">
            <v>DVD
Premier
U</v>
          </cell>
          <cell r="BF40" t="str">
            <v>DVD
Premier
PG</v>
          </cell>
          <cell r="BG40" t="str">
            <v>DVD
Premier
12</v>
          </cell>
          <cell r="BH40" t="str">
            <v>DVD
Premier
15</v>
          </cell>
          <cell r="BI40" t="str">
            <v>DVD
Premier
18</v>
          </cell>
          <cell r="BJ40" t="str">
            <v>Total
DVD
Premier</v>
          </cell>
          <cell r="BK40" t="str">
            <v>Total
Blu-Ray
and DVD
Issues</v>
          </cell>
          <cell r="BL40" t="str">
            <v>Music
CD</v>
          </cell>
          <cell r="BM40" t="str">
            <v>CD-ROM</v>
          </cell>
          <cell r="BN40" t="str">
            <v>Local
Studies
Videos</v>
          </cell>
          <cell r="BO40" t="str">
            <v>A/V
Equipment</v>
          </cell>
          <cell r="BP40" t="str">
            <v>Devices
and
Electronics</v>
          </cell>
        </row>
        <row r="41">
          <cell r="A41" t="str">
            <v>Bassingbourn</v>
          </cell>
          <cell r="C41">
            <v>9</v>
          </cell>
          <cell r="D41">
            <v>166</v>
          </cell>
          <cell r="E41">
            <v>2</v>
          </cell>
          <cell r="F41">
            <v>177</v>
          </cell>
          <cell r="G41">
            <v>18</v>
          </cell>
          <cell r="H41">
            <v>20</v>
          </cell>
          <cell r="I41">
            <v>0</v>
          </cell>
          <cell r="J41">
            <v>0</v>
          </cell>
          <cell r="K41">
            <v>0</v>
          </cell>
          <cell r="L41">
            <v>0</v>
          </cell>
          <cell r="M41">
            <v>0</v>
          </cell>
          <cell r="N41">
            <v>0</v>
          </cell>
          <cell r="O41">
            <v>38</v>
          </cell>
          <cell r="P41">
            <v>1</v>
          </cell>
          <cell r="Q41">
            <v>9</v>
          </cell>
          <cell r="R41">
            <v>0</v>
          </cell>
          <cell r="S41">
            <v>0</v>
          </cell>
          <cell r="T41">
            <v>10</v>
          </cell>
          <cell r="U41">
            <v>225</v>
          </cell>
          <cell r="V41">
            <v>170</v>
          </cell>
          <cell r="W41">
            <v>3</v>
          </cell>
          <cell r="X41">
            <v>26</v>
          </cell>
          <cell r="Y41">
            <v>0</v>
          </cell>
          <cell r="Z41">
            <v>199</v>
          </cell>
          <cell r="AA41">
            <v>7</v>
          </cell>
          <cell r="AB41">
            <v>0</v>
          </cell>
          <cell r="AC41">
            <v>0</v>
          </cell>
          <cell r="AD41">
            <v>7</v>
          </cell>
          <cell r="AE41">
            <v>206</v>
          </cell>
          <cell r="AF41">
            <v>431</v>
          </cell>
          <cell r="AG41">
            <v>0</v>
          </cell>
          <cell r="AH41">
            <v>0</v>
          </cell>
          <cell r="AI41">
            <v>0</v>
          </cell>
          <cell r="AJ41">
            <v>1</v>
          </cell>
          <cell r="AK41">
            <v>0</v>
          </cell>
          <cell r="AL41">
            <v>0</v>
          </cell>
          <cell r="AM41">
            <v>1</v>
          </cell>
          <cell r="AN41">
            <v>0</v>
          </cell>
          <cell r="AO41">
            <v>2</v>
          </cell>
          <cell r="AP41">
            <v>2</v>
          </cell>
          <cell r="AQ41">
            <v>0</v>
          </cell>
          <cell r="AR41">
            <v>0</v>
          </cell>
          <cell r="AS41">
            <v>0</v>
          </cell>
          <cell r="AT41">
            <v>0</v>
          </cell>
          <cell r="AU41">
            <v>0</v>
          </cell>
          <cell r="AV41">
            <v>0</v>
          </cell>
          <cell r="AW41">
            <v>0</v>
          </cell>
          <cell r="AX41">
            <v>0</v>
          </cell>
          <cell r="AY41">
            <v>0</v>
          </cell>
          <cell r="AZ41">
            <v>0</v>
          </cell>
          <cell r="BA41">
            <v>0</v>
          </cell>
          <cell r="BB41">
            <v>0</v>
          </cell>
          <cell r="BC41">
            <v>0</v>
          </cell>
          <cell r="BD41">
            <v>0</v>
          </cell>
          <cell r="BE41">
            <v>0</v>
          </cell>
          <cell r="BF41">
            <v>0</v>
          </cell>
          <cell r="BG41">
            <v>0</v>
          </cell>
          <cell r="BH41">
            <v>0</v>
          </cell>
          <cell r="BI41">
            <v>0</v>
          </cell>
          <cell r="BJ41">
            <v>0</v>
          </cell>
          <cell r="BK41">
            <v>0</v>
          </cell>
          <cell r="BL41">
            <v>0</v>
          </cell>
          <cell r="BM41">
            <v>0</v>
          </cell>
          <cell r="BN41">
            <v>0</v>
          </cell>
          <cell r="BO41">
            <v>0</v>
          </cell>
          <cell r="BP41">
            <v>0</v>
          </cell>
        </row>
        <row r="42">
          <cell r="A42" t="str">
            <v>Bottisham</v>
          </cell>
          <cell r="C42">
            <v>45</v>
          </cell>
          <cell r="D42">
            <v>219</v>
          </cell>
          <cell r="E42">
            <v>16</v>
          </cell>
          <cell r="F42">
            <v>280</v>
          </cell>
          <cell r="G42">
            <v>27</v>
          </cell>
          <cell r="H42">
            <v>29</v>
          </cell>
          <cell r="I42">
            <v>2</v>
          </cell>
          <cell r="J42">
            <v>0</v>
          </cell>
          <cell r="K42">
            <v>0</v>
          </cell>
          <cell r="L42">
            <v>0</v>
          </cell>
          <cell r="M42">
            <v>0</v>
          </cell>
          <cell r="N42">
            <v>0</v>
          </cell>
          <cell r="O42">
            <v>58</v>
          </cell>
          <cell r="P42">
            <v>2</v>
          </cell>
          <cell r="Q42">
            <v>9</v>
          </cell>
          <cell r="R42">
            <v>0</v>
          </cell>
          <cell r="S42">
            <v>2</v>
          </cell>
          <cell r="T42">
            <v>13</v>
          </cell>
          <cell r="U42">
            <v>351</v>
          </cell>
          <cell r="V42">
            <v>753</v>
          </cell>
          <cell r="W42">
            <v>1</v>
          </cell>
          <cell r="X42">
            <v>122</v>
          </cell>
          <cell r="Y42">
            <v>60</v>
          </cell>
          <cell r="Z42">
            <v>936</v>
          </cell>
          <cell r="AA42">
            <v>175</v>
          </cell>
          <cell r="AB42">
            <v>38</v>
          </cell>
          <cell r="AC42">
            <v>3</v>
          </cell>
          <cell r="AD42">
            <v>216</v>
          </cell>
          <cell r="AE42">
            <v>1152</v>
          </cell>
          <cell r="AF42">
            <v>1503</v>
          </cell>
          <cell r="AG42">
            <v>0</v>
          </cell>
          <cell r="AH42">
            <v>0</v>
          </cell>
          <cell r="AI42">
            <v>0</v>
          </cell>
          <cell r="AJ42">
            <v>0</v>
          </cell>
          <cell r="AK42">
            <v>0</v>
          </cell>
          <cell r="AL42">
            <v>0</v>
          </cell>
          <cell r="AM42">
            <v>0</v>
          </cell>
          <cell r="AN42">
            <v>0</v>
          </cell>
          <cell r="AO42">
            <v>1</v>
          </cell>
          <cell r="AP42">
            <v>1</v>
          </cell>
          <cell r="AQ42">
            <v>0</v>
          </cell>
          <cell r="AR42">
            <v>0</v>
          </cell>
          <cell r="AS42">
            <v>0</v>
          </cell>
          <cell r="AT42">
            <v>0</v>
          </cell>
          <cell r="AU42">
            <v>0</v>
          </cell>
          <cell r="AV42">
            <v>0</v>
          </cell>
          <cell r="AW42">
            <v>0</v>
          </cell>
          <cell r="AX42">
            <v>0</v>
          </cell>
          <cell r="AY42">
            <v>0</v>
          </cell>
          <cell r="AZ42">
            <v>0</v>
          </cell>
          <cell r="BA42">
            <v>0</v>
          </cell>
          <cell r="BB42">
            <v>0</v>
          </cell>
          <cell r="BC42">
            <v>0</v>
          </cell>
          <cell r="BD42">
            <v>0</v>
          </cell>
          <cell r="BE42">
            <v>0</v>
          </cell>
          <cell r="BF42">
            <v>0</v>
          </cell>
          <cell r="BG42">
            <v>0</v>
          </cell>
          <cell r="BH42">
            <v>0</v>
          </cell>
          <cell r="BI42">
            <v>0</v>
          </cell>
          <cell r="BJ42">
            <v>0</v>
          </cell>
          <cell r="BK42">
            <v>0</v>
          </cell>
          <cell r="BL42">
            <v>0</v>
          </cell>
          <cell r="BM42">
            <v>0</v>
          </cell>
          <cell r="BN42">
            <v>0</v>
          </cell>
          <cell r="BO42">
            <v>0</v>
          </cell>
          <cell r="BP42">
            <v>0</v>
          </cell>
        </row>
        <row r="43">
          <cell r="A43" t="str">
            <v>Brampton</v>
          </cell>
          <cell r="C43">
            <v>14</v>
          </cell>
          <cell r="D43">
            <v>128</v>
          </cell>
          <cell r="E43">
            <v>1</v>
          </cell>
          <cell r="F43">
            <v>143</v>
          </cell>
          <cell r="G43">
            <v>9</v>
          </cell>
          <cell r="H43">
            <v>11</v>
          </cell>
          <cell r="I43">
            <v>0</v>
          </cell>
          <cell r="J43">
            <v>0</v>
          </cell>
          <cell r="K43">
            <v>0</v>
          </cell>
          <cell r="L43">
            <v>0</v>
          </cell>
          <cell r="M43">
            <v>0</v>
          </cell>
          <cell r="N43">
            <v>0</v>
          </cell>
          <cell r="O43">
            <v>20</v>
          </cell>
          <cell r="P43">
            <v>0</v>
          </cell>
          <cell r="Q43">
            <v>0</v>
          </cell>
          <cell r="R43">
            <v>0</v>
          </cell>
          <cell r="S43">
            <v>0</v>
          </cell>
          <cell r="T43">
            <v>0</v>
          </cell>
          <cell r="U43">
            <v>163</v>
          </cell>
          <cell r="V43">
            <v>264</v>
          </cell>
          <cell r="W43">
            <v>0</v>
          </cell>
          <cell r="X43">
            <v>18</v>
          </cell>
          <cell r="Y43">
            <v>9</v>
          </cell>
          <cell r="Z43">
            <v>291</v>
          </cell>
          <cell r="AA43">
            <v>7</v>
          </cell>
          <cell r="AB43">
            <v>0</v>
          </cell>
          <cell r="AC43">
            <v>0</v>
          </cell>
          <cell r="AD43">
            <v>7</v>
          </cell>
          <cell r="AE43">
            <v>298</v>
          </cell>
          <cell r="AF43">
            <v>461</v>
          </cell>
          <cell r="AG43">
            <v>0</v>
          </cell>
          <cell r="AH43">
            <v>0</v>
          </cell>
          <cell r="AI43">
            <v>0</v>
          </cell>
          <cell r="AJ43">
            <v>0</v>
          </cell>
          <cell r="AK43">
            <v>0</v>
          </cell>
          <cell r="AL43">
            <v>0</v>
          </cell>
          <cell r="AM43">
            <v>0</v>
          </cell>
          <cell r="AN43">
            <v>0</v>
          </cell>
          <cell r="AO43">
            <v>0</v>
          </cell>
          <cell r="AP43">
            <v>0</v>
          </cell>
          <cell r="AQ43">
            <v>0</v>
          </cell>
          <cell r="AR43">
            <v>0</v>
          </cell>
          <cell r="AS43">
            <v>0</v>
          </cell>
          <cell r="AT43">
            <v>0</v>
          </cell>
          <cell r="AU43">
            <v>0</v>
          </cell>
          <cell r="AV43">
            <v>0</v>
          </cell>
          <cell r="AW43">
            <v>0</v>
          </cell>
          <cell r="AX43">
            <v>0</v>
          </cell>
          <cell r="AY43">
            <v>0</v>
          </cell>
          <cell r="AZ43">
            <v>0</v>
          </cell>
          <cell r="BA43">
            <v>0</v>
          </cell>
          <cell r="BB43">
            <v>0</v>
          </cell>
          <cell r="BC43">
            <v>0</v>
          </cell>
          <cell r="BD43">
            <v>0</v>
          </cell>
          <cell r="BE43">
            <v>0</v>
          </cell>
          <cell r="BF43">
            <v>0</v>
          </cell>
          <cell r="BG43">
            <v>0</v>
          </cell>
          <cell r="BH43">
            <v>0</v>
          </cell>
          <cell r="BI43">
            <v>0</v>
          </cell>
          <cell r="BJ43">
            <v>0</v>
          </cell>
          <cell r="BK43">
            <v>0</v>
          </cell>
          <cell r="BL43">
            <v>0</v>
          </cell>
          <cell r="BM43">
            <v>0</v>
          </cell>
          <cell r="BN43">
            <v>0</v>
          </cell>
          <cell r="BO43">
            <v>0</v>
          </cell>
          <cell r="BP43">
            <v>0</v>
          </cell>
        </row>
        <row r="44">
          <cell r="A44" t="str">
            <v>Clay Farm</v>
          </cell>
          <cell r="C44">
            <v>72</v>
          </cell>
          <cell r="D44">
            <v>395</v>
          </cell>
          <cell r="E44">
            <v>0</v>
          </cell>
          <cell r="F44">
            <v>467</v>
          </cell>
          <cell r="G44">
            <v>106</v>
          </cell>
          <cell r="H44">
            <v>213</v>
          </cell>
          <cell r="I44">
            <v>0</v>
          </cell>
          <cell r="J44">
            <v>0</v>
          </cell>
          <cell r="K44">
            <v>0</v>
          </cell>
          <cell r="L44">
            <v>2</v>
          </cell>
          <cell r="M44">
            <v>0</v>
          </cell>
          <cell r="N44">
            <v>0</v>
          </cell>
          <cell r="O44">
            <v>321</v>
          </cell>
          <cell r="P44">
            <v>11</v>
          </cell>
          <cell r="Q44">
            <v>16</v>
          </cell>
          <cell r="R44">
            <v>0</v>
          </cell>
          <cell r="S44">
            <v>0</v>
          </cell>
          <cell r="T44">
            <v>27</v>
          </cell>
          <cell r="U44">
            <v>815</v>
          </cell>
          <cell r="V44">
            <v>2471</v>
          </cell>
          <cell r="W44">
            <v>0</v>
          </cell>
          <cell r="X44">
            <v>388</v>
          </cell>
          <cell r="Y44">
            <v>6</v>
          </cell>
          <cell r="Z44">
            <v>2865</v>
          </cell>
          <cell r="AA44">
            <v>44</v>
          </cell>
          <cell r="AB44">
            <v>29</v>
          </cell>
          <cell r="AC44">
            <v>80</v>
          </cell>
          <cell r="AD44">
            <v>153</v>
          </cell>
          <cell r="AE44">
            <v>3018</v>
          </cell>
          <cell r="AF44">
            <v>3833</v>
          </cell>
          <cell r="AG44">
            <v>0</v>
          </cell>
          <cell r="AH44">
            <v>0</v>
          </cell>
          <cell r="AI44">
            <v>0</v>
          </cell>
          <cell r="AJ44">
            <v>9</v>
          </cell>
          <cell r="AK44">
            <v>0</v>
          </cell>
          <cell r="AL44">
            <v>0</v>
          </cell>
          <cell r="AM44">
            <v>9</v>
          </cell>
          <cell r="AN44">
            <v>0</v>
          </cell>
          <cell r="AO44">
            <v>63</v>
          </cell>
          <cell r="AP44">
            <v>63</v>
          </cell>
          <cell r="AQ44">
            <v>0</v>
          </cell>
          <cell r="AR44">
            <v>0</v>
          </cell>
          <cell r="AS44">
            <v>0</v>
          </cell>
          <cell r="AT44">
            <v>0</v>
          </cell>
          <cell r="AU44">
            <v>0</v>
          </cell>
          <cell r="AV44">
            <v>0</v>
          </cell>
          <cell r="AW44">
            <v>0</v>
          </cell>
          <cell r="AX44">
            <v>0</v>
          </cell>
          <cell r="AY44">
            <v>0</v>
          </cell>
          <cell r="AZ44">
            <v>0</v>
          </cell>
          <cell r="BA44">
            <v>0</v>
          </cell>
          <cell r="BB44">
            <v>0</v>
          </cell>
          <cell r="BC44">
            <v>0</v>
          </cell>
          <cell r="BD44">
            <v>0</v>
          </cell>
          <cell r="BE44">
            <v>0</v>
          </cell>
          <cell r="BF44">
            <v>0</v>
          </cell>
          <cell r="BG44">
            <v>0</v>
          </cell>
          <cell r="BH44">
            <v>0</v>
          </cell>
          <cell r="BI44">
            <v>0</v>
          </cell>
          <cell r="BJ44">
            <v>0</v>
          </cell>
          <cell r="BK44">
            <v>0</v>
          </cell>
          <cell r="BL44">
            <v>0</v>
          </cell>
          <cell r="BM44">
            <v>0</v>
          </cell>
          <cell r="BN44">
            <v>0</v>
          </cell>
          <cell r="BO44">
            <v>0</v>
          </cell>
          <cell r="BP44">
            <v>0</v>
          </cell>
        </row>
        <row r="45">
          <cell r="A45" t="str">
            <v>Fulbourn</v>
          </cell>
          <cell r="C45">
            <v>62</v>
          </cell>
          <cell r="D45">
            <v>412</v>
          </cell>
          <cell r="E45">
            <v>5</v>
          </cell>
          <cell r="F45">
            <v>479</v>
          </cell>
          <cell r="G45">
            <v>36</v>
          </cell>
          <cell r="H45">
            <v>60</v>
          </cell>
          <cell r="I45">
            <v>0</v>
          </cell>
          <cell r="J45">
            <v>0</v>
          </cell>
          <cell r="K45">
            <v>0</v>
          </cell>
          <cell r="L45">
            <v>0</v>
          </cell>
          <cell r="M45">
            <v>0</v>
          </cell>
          <cell r="N45">
            <v>0</v>
          </cell>
          <cell r="O45">
            <v>96</v>
          </cell>
          <cell r="P45">
            <v>1</v>
          </cell>
          <cell r="Q45">
            <v>9</v>
          </cell>
          <cell r="R45">
            <v>0</v>
          </cell>
          <cell r="S45">
            <v>0</v>
          </cell>
          <cell r="T45">
            <v>10</v>
          </cell>
          <cell r="U45">
            <v>585</v>
          </cell>
          <cell r="V45">
            <v>734</v>
          </cell>
          <cell r="W45">
            <v>0</v>
          </cell>
          <cell r="X45">
            <v>72</v>
          </cell>
          <cell r="Y45">
            <v>7</v>
          </cell>
          <cell r="Z45">
            <v>813</v>
          </cell>
          <cell r="AA45">
            <v>43</v>
          </cell>
          <cell r="AB45">
            <v>7</v>
          </cell>
          <cell r="AC45">
            <v>6</v>
          </cell>
          <cell r="AD45">
            <v>56</v>
          </cell>
          <cell r="AE45">
            <v>869</v>
          </cell>
          <cell r="AF45">
            <v>1454</v>
          </cell>
          <cell r="AG45">
            <v>0</v>
          </cell>
          <cell r="AH45">
            <v>0</v>
          </cell>
          <cell r="AI45">
            <v>0</v>
          </cell>
          <cell r="AJ45">
            <v>0</v>
          </cell>
          <cell r="AK45">
            <v>0</v>
          </cell>
          <cell r="AL45">
            <v>0</v>
          </cell>
          <cell r="AM45">
            <v>0</v>
          </cell>
          <cell r="AN45">
            <v>0</v>
          </cell>
          <cell r="AO45">
            <v>0</v>
          </cell>
          <cell r="AP45">
            <v>0</v>
          </cell>
          <cell r="AQ45">
            <v>0</v>
          </cell>
          <cell r="AR45">
            <v>0</v>
          </cell>
          <cell r="AS45">
            <v>0</v>
          </cell>
          <cell r="AT45">
            <v>0</v>
          </cell>
          <cell r="AU45">
            <v>0</v>
          </cell>
          <cell r="AV45">
            <v>0</v>
          </cell>
          <cell r="AW45">
            <v>0</v>
          </cell>
          <cell r="AX45">
            <v>0</v>
          </cell>
          <cell r="AY45">
            <v>0</v>
          </cell>
          <cell r="AZ45">
            <v>0</v>
          </cell>
          <cell r="BA45">
            <v>0</v>
          </cell>
          <cell r="BB45">
            <v>0</v>
          </cell>
          <cell r="BC45">
            <v>0</v>
          </cell>
          <cell r="BD45">
            <v>0</v>
          </cell>
          <cell r="BE45">
            <v>0</v>
          </cell>
          <cell r="BF45">
            <v>0</v>
          </cell>
          <cell r="BG45">
            <v>0</v>
          </cell>
          <cell r="BH45">
            <v>0</v>
          </cell>
          <cell r="BI45">
            <v>0</v>
          </cell>
          <cell r="BJ45">
            <v>0</v>
          </cell>
          <cell r="BK45">
            <v>0</v>
          </cell>
          <cell r="BL45">
            <v>0</v>
          </cell>
          <cell r="BM45">
            <v>0</v>
          </cell>
          <cell r="BN45">
            <v>0</v>
          </cell>
          <cell r="BO45">
            <v>0</v>
          </cell>
          <cell r="BP45">
            <v>0</v>
          </cell>
        </row>
        <row r="46">
          <cell r="A46" t="str">
            <v>Gamlingay</v>
          </cell>
          <cell r="C46">
            <v>48</v>
          </cell>
          <cell r="D46">
            <v>189</v>
          </cell>
          <cell r="E46">
            <v>3</v>
          </cell>
          <cell r="F46">
            <v>240</v>
          </cell>
          <cell r="G46">
            <v>16</v>
          </cell>
          <cell r="H46">
            <v>45</v>
          </cell>
          <cell r="I46">
            <v>0</v>
          </cell>
          <cell r="J46">
            <v>0</v>
          </cell>
          <cell r="K46">
            <v>0</v>
          </cell>
          <cell r="L46">
            <v>0</v>
          </cell>
          <cell r="M46">
            <v>0</v>
          </cell>
          <cell r="N46">
            <v>0</v>
          </cell>
          <cell r="O46">
            <v>61</v>
          </cell>
          <cell r="P46">
            <v>2</v>
          </cell>
          <cell r="Q46">
            <v>10</v>
          </cell>
          <cell r="R46">
            <v>0</v>
          </cell>
          <cell r="S46">
            <v>0</v>
          </cell>
          <cell r="T46">
            <v>12</v>
          </cell>
          <cell r="U46">
            <v>313</v>
          </cell>
          <cell r="V46">
            <v>81</v>
          </cell>
          <cell r="W46">
            <v>0</v>
          </cell>
          <cell r="X46">
            <v>5</v>
          </cell>
          <cell r="Y46">
            <v>0</v>
          </cell>
          <cell r="Z46">
            <v>86</v>
          </cell>
          <cell r="AA46">
            <v>3</v>
          </cell>
          <cell r="AB46">
            <v>3</v>
          </cell>
          <cell r="AC46">
            <v>13</v>
          </cell>
          <cell r="AD46">
            <v>19</v>
          </cell>
          <cell r="AE46">
            <v>105</v>
          </cell>
          <cell r="AF46">
            <v>418</v>
          </cell>
          <cell r="AG46">
            <v>0</v>
          </cell>
          <cell r="AH46">
            <v>0</v>
          </cell>
          <cell r="AI46">
            <v>0</v>
          </cell>
          <cell r="AJ46">
            <v>2</v>
          </cell>
          <cell r="AK46">
            <v>0</v>
          </cell>
          <cell r="AL46">
            <v>0</v>
          </cell>
          <cell r="AM46">
            <v>2</v>
          </cell>
          <cell r="AN46">
            <v>0</v>
          </cell>
          <cell r="AO46">
            <v>0</v>
          </cell>
          <cell r="AP46">
            <v>0</v>
          </cell>
          <cell r="AQ46">
            <v>0</v>
          </cell>
          <cell r="AR46">
            <v>0</v>
          </cell>
          <cell r="AS46">
            <v>0</v>
          </cell>
          <cell r="AT46">
            <v>0</v>
          </cell>
          <cell r="AU46">
            <v>0</v>
          </cell>
          <cell r="AV46">
            <v>0</v>
          </cell>
          <cell r="AW46">
            <v>0</v>
          </cell>
          <cell r="AX46">
            <v>0</v>
          </cell>
          <cell r="AY46">
            <v>0</v>
          </cell>
          <cell r="AZ46">
            <v>1</v>
          </cell>
          <cell r="BA46">
            <v>0</v>
          </cell>
          <cell r="BB46">
            <v>0</v>
          </cell>
          <cell r="BC46">
            <v>0</v>
          </cell>
          <cell r="BD46">
            <v>1</v>
          </cell>
          <cell r="BE46">
            <v>0</v>
          </cell>
          <cell r="BF46">
            <v>0</v>
          </cell>
          <cell r="BG46">
            <v>0</v>
          </cell>
          <cell r="BH46">
            <v>0</v>
          </cell>
          <cell r="BI46">
            <v>0</v>
          </cell>
          <cell r="BJ46">
            <v>0</v>
          </cell>
          <cell r="BK46">
            <v>1</v>
          </cell>
          <cell r="BL46">
            <v>0</v>
          </cell>
          <cell r="BM46">
            <v>0</v>
          </cell>
          <cell r="BN46">
            <v>0</v>
          </cell>
          <cell r="BO46">
            <v>0</v>
          </cell>
          <cell r="BP46">
            <v>0</v>
          </cell>
        </row>
        <row r="47">
          <cell r="A47" t="str">
            <v>Haddenham</v>
          </cell>
          <cell r="C47">
            <v>14</v>
          </cell>
          <cell r="D47">
            <v>328</v>
          </cell>
          <cell r="E47">
            <v>1</v>
          </cell>
          <cell r="F47">
            <v>343</v>
          </cell>
          <cell r="G47">
            <v>17</v>
          </cell>
          <cell r="H47">
            <v>34</v>
          </cell>
          <cell r="I47">
            <v>0</v>
          </cell>
          <cell r="J47">
            <v>0</v>
          </cell>
          <cell r="K47">
            <v>1</v>
          </cell>
          <cell r="L47">
            <v>0</v>
          </cell>
          <cell r="M47">
            <v>0</v>
          </cell>
          <cell r="N47">
            <v>0</v>
          </cell>
          <cell r="O47">
            <v>52</v>
          </cell>
          <cell r="P47">
            <v>1</v>
          </cell>
          <cell r="Q47">
            <v>0</v>
          </cell>
          <cell r="R47">
            <v>0</v>
          </cell>
          <cell r="S47">
            <v>1</v>
          </cell>
          <cell r="T47">
            <v>2</v>
          </cell>
          <cell r="U47">
            <v>397</v>
          </cell>
          <cell r="V47">
            <v>363</v>
          </cell>
          <cell r="W47">
            <v>0</v>
          </cell>
          <cell r="X47">
            <v>47</v>
          </cell>
          <cell r="Y47">
            <v>0</v>
          </cell>
          <cell r="Z47">
            <v>410</v>
          </cell>
          <cell r="AA47">
            <v>16</v>
          </cell>
          <cell r="AB47">
            <v>3</v>
          </cell>
          <cell r="AC47">
            <v>2</v>
          </cell>
          <cell r="AD47">
            <v>21</v>
          </cell>
          <cell r="AE47">
            <v>431</v>
          </cell>
          <cell r="AF47">
            <v>828</v>
          </cell>
          <cell r="AG47">
            <v>0</v>
          </cell>
          <cell r="AH47">
            <v>0</v>
          </cell>
          <cell r="AI47">
            <v>2</v>
          </cell>
          <cell r="AJ47">
            <v>10</v>
          </cell>
          <cell r="AK47">
            <v>0</v>
          </cell>
          <cell r="AL47">
            <v>0</v>
          </cell>
          <cell r="AM47">
            <v>12</v>
          </cell>
          <cell r="AN47">
            <v>0</v>
          </cell>
          <cell r="AO47">
            <v>11</v>
          </cell>
          <cell r="AP47">
            <v>11</v>
          </cell>
          <cell r="AQ47">
            <v>0</v>
          </cell>
          <cell r="AR47">
            <v>0</v>
          </cell>
          <cell r="AS47">
            <v>0</v>
          </cell>
          <cell r="AT47">
            <v>0</v>
          </cell>
          <cell r="AU47">
            <v>0</v>
          </cell>
          <cell r="AV47">
            <v>0</v>
          </cell>
          <cell r="AW47">
            <v>0</v>
          </cell>
          <cell r="AX47">
            <v>0</v>
          </cell>
          <cell r="AY47">
            <v>0</v>
          </cell>
          <cell r="AZ47">
            <v>0</v>
          </cell>
          <cell r="BA47">
            <v>0</v>
          </cell>
          <cell r="BB47">
            <v>0</v>
          </cell>
          <cell r="BC47">
            <v>0</v>
          </cell>
          <cell r="BD47">
            <v>0</v>
          </cell>
          <cell r="BE47">
            <v>0</v>
          </cell>
          <cell r="BF47">
            <v>0</v>
          </cell>
          <cell r="BG47">
            <v>0</v>
          </cell>
          <cell r="BH47">
            <v>0</v>
          </cell>
          <cell r="BI47">
            <v>0</v>
          </cell>
          <cell r="BJ47">
            <v>0</v>
          </cell>
          <cell r="BK47">
            <v>0</v>
          </cell>
          <cell r="BL47">
            <v>0</v>
          </cell>
          <cell r="BM47">
            <v>0</v>
          </cell>
          <cell r="BN47">
            <v>0</v>
          </cell>
          <cell r="BO47">
            <v>0</v>
          </cell>
          <cell r="BP47">
            <v>0</v>
          </cell>
        </row>
        <row r="48">
          <cell r="A48" t="str">
            <v>Little Downham</v>
          </cell>
          <cell r="C48">
            <v>4</v>
          </cell>
          <cell r="D48">
            <v>74</v>
          </cell>
          <cell r="E48">
            <v>2</v>
          </cell>
          <cell r="F48">
            <v>80</v>
          </cell>
          <cell r="G48">
            <v>7</v>
          </cell>
          <cell r="H48">
            <v>3</v>
          </cell>
          <cell r="I48">
            <v>0</v>
          </cell>
          <cell r="J48">
            <v>0</v>
          </cell>
          <cell r="K48">
            <v>0</v>
          </cell>
          <cell r="L48">
            <v>0</v>
          </cell>
          <cell r="M48">
            <v>0</v>
          </cell>
          <cell r="N48">
            <v>0</v>
          </cell>
          <cell r="O48">
            <v>10</v>
          </cell>
          <cell r="P48">
            <v>2</v>
          </cell>
          <cell r="Q48">
            <v>9</v>
          </cell>
          <cell r="R48">
            <v>0</v>
          </cell>
          <cell r="S48">
            <v>0</v>
          </cell>
          <cell r="T48">
            <v>11</v>
          </cell>
          <cell r="U48">
            <v>101</v>
          </cell>
          <cell r="V48">
            <v>41</v>
          </cell>
          <cell r="W48">
            <v>0</v>
          </cell>
          <cell r="X48">
            <v>11</v>
          </cell>
          <cell r="Y48">
            <v>0</v>
          </cell>
          <cell r="Z48">
            <v>52</v>
          </cell>
          <cell r="AA48">
            <v>0</v>
          </cell>
          <cell r="AB48">
            <v>0</v>
          </cell>
          <cell r="AC48">
            <v>0</v>
          </cell>
          <cell r="AD48">
            <v>0</v>
          </cell>
          <cell r="AE48">
            <v>52</v>
          </cell>
          <cell r="AF48">
            <v>153</v>
          </cell>
          <cell r="AG48">
            <v>0</v>
          </cell>
          <cell r="AH48">
            <v>0</v>
          </cell>
          <cell r="AI48">
            <v>0</v>
          </cell>
          <cell r="AJ48">
            <v>0</v>
          </cell>
          <cell r="AK48">
            <v>0</v>
          </cell>
          <cell r="AL48">
            <v>0</v>
          </cell>
          <cell r="AM48">
            <v>0</v>
          </cell>
          <cell r="AN48">
            <v>0</v>
          </cell>
          <cell r="AO48">
            <v>2</v>
          </cell>
          <cell r="AP48">
            <v>2</v>
          </cell>
          <cell r="AQ48">
            <v>0</v>
          </cell>
          <cell r="AR48">
            <v>0</v>
          </cell>
          <cell r="AS48">
            <v>0</v>
          </cell>
          <cell r="AT48">
            <v>0</v>
          </cell>
          <cell r="AU48">
            <v>0</v>
          </cell>
          <cell r="AV48">
            <v>0</v>
          </cell>
          <cell r="AW48">
            <v>0</v>
          </cell>
          <cell r="AX48">
            <v>0</v>
          </cell>
          <cell r="AY48">
            <v>0</v>
          </cell>
          <cell r="AZ48">
            <v>0</v>
          </cell>
          <cell r="BA48">
            <v>0</v>
          </cell>
          <cell r="BB48">
            <v>0</v>
          </cell>
          <cell r="BC48">
            <v>0</v>
          </cell>
          <cell r="BD48">
            <v>0</v>
          </cell>
          <cell r="BE48">
            <v>0</v>
          </cell>
          <cell r="BF48">
            <v>0</v>
          </cell>
          <cell r="BG48">
            <v>0</v>
          </cell>
          <cell r="BH48">
            <v>0</v>
          </cell>
          <cell r="BI48">
            <v>0</v>
          </cell>
          <cell r="BJ48">
            <v>0</v>
          </cell>
          <cell r="BK48">
            <v>0</v>
          </cell>
          <cell r="BL48">
            <v>0</v>
          </cell>
          <cell r="BM48">
            <v>0</v>
          </cell>
          <cell r="BN48">
            <v>0</v>
          </cell>
          <cell r="BO48">
            <v>0</v>
          </cell>
          <cell r="BP48">
            <v>0</v>
          </cell>
        </row>
        <row r="49">
          <cell r="A49" t="str">
            <v>Melbourn</v>
          </cell>
          <cell r="C49">
            <v>34</v>
          </cell>
          <cell r="D49">
            <v>232</v>
          </cell>
          <cell r="E49">
            <v>0</v>
          </cell>
          <cell r="F49">
            <v>266</v>
          </cell>
          <cell r="G49">
            <v>8</v>
          </cell>
          <cell r="H49">
            <v>22</v>
          </cell>
          <cell r="I49">
            <v>0</v>
          </cell>
          <cell r="J49">
            <v>0</v>
          </cell>
          <cell r="K49">
            <v>0</v>
          </cell>
          <cell r="L49">
            <v>0</v>
          </cell>
          <cell r="M49">
            <v>0</v>
          </cell>
          <cell r="N49">
            <v>0</v>
          </cell>
          <cell r="O49">
            <v>30</v>
          </cell>
          <cell r="P49">
            <v>1</v>
          </cell>
          <cell r="Q49">
            <v>5</v>
          </cell>
          <cell r="R49">
            <v>1</v>
          </cell>
          <cell r="S49">
            <v>1</v>
          </cell>
          <cell r="T49">
            <v>8</v>
          </cell>
          <cell r="U49">
            <v>304</v>
          </cell>
          <cell r="V49">
            <v>424</v>
          </cell>
          <cell r="W49">
            <v>0</v>
          </cell>
          <cell r="X49">
            <v>6</v>
          </cell>
          <cell r="Y49">
            <v>4</v>
          </cell>
          <cell r="Z49">
            <v>434</v>
          </cell>
          <cell r="AA49">
            <v>3</v>
          </cell>
          <cell r="AB49">
            <v>4</v>
          </cell>
          <cell r="AC49">
            <v>1</v>
          </cell>
          <cell r="AD49">
            <v>8</v>
          </cell>
          <cell r="AE49">
            <v>442</v>
          </cell>
          <cell r="AF49">
            <v>746</v>
          </cell>
          <cell r="AG49">
            <v>0</v>
          </cell>
          <cell r="AH49">
            <v>0</v>
          </cell>
          <cell r="AI49">
            <v>0</v>
          </cell>
          <cell r="AJ49">
            <v>0</v>
          </cell>
          <cell r="AK49">
            <v>0</v>
          </cell>
          <cell r="AL49">
            <v>0</v>
          </cell>
          <cell r="AM49">
            <v>0</v>
          </cell>
          <cell r="AN49">
            <v>0</v>
          </cell>
          <cell r="AO49">
            <v>0</v>
          </cell>
          <cell r="AP49">
            <v>0</v>
          </cell>
          <cell r="AQ49">
            <v>0</v>
          </cell>
          <cell r="AR49">
            <v>0</v>
          </cell>
          <cell r="AS49">
            <v>0</v>
          </cell>
          <cell r="AT49">
            <v>0</v>
          </cell>
          <cell r="AU49">
            <v>0</v>
          </cell>
          <cell r="AV49">
            <v>0</v>
          </cell>
          <cell r="AW49">
            <v>0</v>
          </cell>
          <cell r="AX49">
            <v>0</v>
          </cell>
          <cell r="AY49">
            <v>0</v>
          </cell>
          <cell r="AZ49">
            <v>0</v>
          </cell>
          <cell r="BA49">
            <v>1</v>
          </cell>
          <cell r="BB49">
            <v>0</v>
          </cell>
          <cell r="BC49">
            <v>0</v>
          </cell>
          <cell r="BD49">
            <v>1</v>
          </cell>
          <cell r="BE49">
            <v>0</v>
          </cell>
          <cell r="BF49">
            <v>0</v>
          </cell>
          <cell r="BG49">
            <v>0</v>
          </cell>
          <cell r="BH49">
            <v>0</v>
          </cell>
          <cell r="BI49">
            <v>0</v>
          </cell>
          <cell r="BJ49">
            <v>0</v>
          </cell>
          <cell r="BK49">
            <v>1</v>
          </cell>
          <cell r="BL49">
            <v>0</v>
          </cell>
          <cell r="BM49">
            <v>0</v>
          </cell>
          <cell r="BN49">
            <v>0</v>
          </cell>
          <cell r="BO49">
            <v>0</v>
          </cell>
          <cell r="BP49">
            <v>0</v>
          </cell>
        </row>
        <row r="50">
          <cell r="A50" t="str">
            <v>Somersham</v>
          </cell>
          <cell r="C50">
            <v>29</v>
          </cell>
          <cell r="D50">
            <v>264</v>
          </cell>
          <cell r="E50">
            <v>2</v>
          </cell>
          <cell r="F50">
            <v>295</v>
          </cell>
          <cell r="G50">
            <v>39</v>
          </cell>
          <cell r="H50">
            <v>40</v>
          </cell>
          <cell r="I50">
            <v>0</v>
          </cell>
          <cell r="J50">
            <v>0</v>
          </cell>
          <cell r="K50">
            <v>0</v>
          </cell>
          <cell r="L50">
            <v>0</v>
          </cell>
          <cell r="M50">
            <v>0</v>
          </cell>
          <cell r="N50">
            <v>0</v>
          </cell>
          <cell r="O50">
            <v>79</v>
          </cell>
          <cell r="P50">
            <v>4</v>
          </cell>
          <cell r="Q50">
            <v>11</v>
          </cell>
          <cell r="R50">
            <v>0</v>
          </cell>
          <cell r="S50">
            <v>1</v>
          </cell>
          <cell r="T50">
            <v>16</v>
          </cell>
          <cell r="U50">
            <v>390</v>
          </cell>
          <cell r="V50">
            <v>365</v>
          </cell>
          <cell r="W50">
            <v>0</v>
          </cell>
          <cell r="X50">
            <v>28</v>
          </cell>
          <cell r="Y50">
            <v>10</v>
          </cell>
          <cell r="Z50">
            <v>403</v>
          </cell>
          <cell r="AA50">
            <v>9</v>
          </cell>
          <cell r="AB50">
            <v>0</v>
          </cell>
          <cell r="AC50">
            <v>1</v>
          </cell>
          <cell r="AD50">
            <v>10</v>
          </cell>
          <cell r="AE50">
            <v>413</v>
          </cell>
          <cell r="AF50">
            <v>803</v>
          </cell>
          <cell r="AG50">
            <v>0</v>
          </cell>
          <cell r="AH50">
            <v>0</v>
          </cell>
          <cell r="AI50">
            <v>0</v>
          </cell>
          <cell r="AJ50">
            <v>0</v>
          </cell>
          <cell r="AK50">
            <v>0</v>
          </cell>
          <cell r="AL50">
            <v>0</v>
          </cell>
          <cell r="AM50">
            <v>0</v>
          </cell>
          <cell r="AN50">
            <v>0</v>
          </cell>
          <cell r="AO50">
            <v>3</v>
          </cell>
          <cell r="AP50">
            <v>3</v>
          </cell>
          <cell r="AQ50">
            <v>0</v>
          </cell>
          <cell r="AR50">
            <v>0</v>
          </cell>
          <cell r="AS50">
            <v>0</v>
          </cell>
          <cell r="AT50">
            <v>0</v>
          </cell>
          <cell r="AU50">
            <v>0</v>
          </cell>
          <cell r="AV50">
            <v>0</v>
          </cell>
          <cell r="AW50">
            <v>0</v>
          </cell>
          <cell r="AX50">
            <v>0</v>
          </cell>
          <cell r="AY50">
            <v>0</v>
          </cell>
          <cell r="AZ50">
            <v>0</v>
          </cell>
          <cell r="BA50">
            <v>0</v>
          </cell>
          <cell r="BB50">
            <v>1</v>
          </cell>
          <cell r="BC50">
            <v>0</v>
          </cell>
          <cell r="BD50">
            <v>1</v>
          </cell>
          <cell r="BE50">
            <v>0</v>
          </cell>
          <cell r="BF50">
            <v>0</v>
          </cell>
          <cell r="BG50">
            <v>0</v>
          </cell>
          <cell r="BH50">
            <v>0</v>
          </cell>
          <cell r="BI50">
            <v>0</v>
          </cell>
          <cell r="BJ50">
            <v>0</v>
          </cell>
          <cell r="BK50">
            <v>1</v>
          </cell>
          <cell r="BL50">
            <v>0</v>
          </cell>
          <cell r="BM50">
            <v>0</v>
          </cell>
          <cell r="BN50">
            <v>0</v>
          </cell>
          <cell r="BO50">
            <v>0</v>
          </cell>
          <cell r="BP50">
            <v>0</v>
          </cell>
        </row>
        <row r="51">
          <cell r="A51" t="str">
            <v>Swavesey</v>
          </cell>
          <cell r="C51">
            <v>10</v>
          </cell>
          <cell r="D51">
            <v>133</v>
          </cell>
          <cell r="E51">
            <v>6</v>
          </cell>
          <cell r="F51">
            <v>149</v>
          </cell>
          <cell r="G51">
            <v>4</v>
          </cell>
          <cell r="H51">
            <v>15</v>
          </cell>
          <cell r="I51">
            <v>0</v>
          </cell>
          <cell r="J51">
            <v>0</v>
          </cell>
          <cell r="K51">
            <v>0</v>
          </cell>
          <cell r="L51">
            <v>0</v>
          </cell>
          <cell r="M51">
            <v>0</v>
          </cell>
          <cell r="N51">
            <v>0</v>
          </cell>
          <cell r="O51">
            <v>19</v>
          </cell>
          <cell r="P51">
            <v>1</v>
          </cell>
          <cell r="Q51">
            <v>5</v>
          </cell>
          <cell r="R51">
            <v>0</v>
          </cell>
          <cell r="S51">
            <v>0</v>
          </cell>
          <cell r="T51">
            <v>6</v>
          </cell>
          <cell r="U51">
            <v>174</v>
          </cell>
          <cell r="V51">
            <v>259</v>
          </cell>
          <cell r="W51">
            <v>0</v>
          </cell>
          <cell r="X51">
            <v>39</v>
          </cell>
          <cell r="Y51">
            <v>6</v>
          </cell>
          <cell r="Z51">
            <v>304</v>
          </cell>
          <cell r="AA51">
            <v>0</v>
          </cell>
          <cell r="AB51">
            <v>1</v>
          </cell>
          <cell r="AC51">
            <v>0</v>
          </cell>
          <cell r="AD51">
            <v>1</v>
          </cell>
          <cell r="AE51">
            <v>305</v>
          </cell>
          <cell r="AF51">
            <v>479</v>
          </cell>
          <cell r="AG51">
            <v>0</v>
          </cell>
          <cell r="AH51">
            <v>0</v>
          </cell>
          <cell r="AI51">
            <v>0</v>
          </cell>
          <cell r="AJ51">
            <v>0</v>
          </cell>
          <cell r="AK51">
            <v>0</v>
          </cell>
          <cell r="AL51">
            <v>0</v>
          </cell>
          <cell r="AM51">
            <v>0</v>
          </cell>
          <cell r="AN51">
            <v>0</v>
          </cell>
          <cell r="AO51">
            <v>2</v>
          </cell>
          <cell r="AP51">
            <v>2</v>
          </cell>
          <cell r="AQ51">
            <v>0</v>
          </cell>
          <cell r="AR51">
            <v>0</v>
          </cell>
          <cell r="AS51">
            <v>0</v>
          </cell>
          <cell r="AT51">
            <v>0</v>
          </cell>
          <cell r="AU51">
            <v>0</v>
          </cell>
          <cell r="AV51">
            <v>0</v>
          </cell>
          <cell r="AW51">
            <v>0</v>
          </cell>
          <cell r="AX51">
            <v>0</v>
          </cell>
          <cell r="AY51">
            <v>0</v>
          </cell>
          <cell r="AZ51">
            <v>0</v>
          </cell>
          <cell r="BA51">
            <v>0</v>
          </cell>
          <cell r="BB51">
            <v>0</v>
          </cell>
          <cell r="BC51">
            <v>0</v>
          </cell>
          <cell r="BD51">
            <v>0</v>
          </cell>
          <cell r="BE51">
            <v>0</v>
          </cell>
          <cell r="BF51">
            <v>0</v>
          </cell>
          <cell r="BG51">
            <v>0</v>
          </cell>
          <cell r="BH51">
            <v>0</v>
          </cell>
          <cell r="BI51">
            <v>0</v>
          </cell>
          <cell r="BJ51">
            <v>0</v>
          </cell>
          <cell r="BK51">
            <v>0</v>
          </cell>
          <cell r="BL51">
            <v>0</v>
          </cell>
          <cell r="BM51">
            <v>0</v>
          </cell>
          <cell r="BN51">
            <v>0</v>
          </cell>
          <cell r="BO51">
            <v>0</v>
          </cell>
          <cell r="BP51">
            <v>0</v>
          </cell>
        </row>
        <row r="52">
          <cell r="A52" t="str">
            <v>Waterbeach</v>
          </cell>
          <cell r="C52">
            <v>25</v>
          </cell>
          <cell r="D52">
            <v>240</v>
          </cell>
          <cell r="E52">
            <v>2</v>
          </cell>
          <cell r="F52">
            <v>267</v>
          </cell>
          <cell r="G52">
            <v>20</v>
          </cell>
          <cell r="H52">
            <v>34</v>
          </cell>
          <cell r="I52">
            <v>0</v>
          </cell>
          <cell r="J52">
            <v>0</v>
          </cell>
          <cell r="K52">
            <v>0</v>
          </cell>
          <cell r="L52">
            <v>0</v>
          </cell>
          <cell r="M52">
            <v>0</v>
          </cell>
          <cell r="N52">
            <v>0</v>
          </cell>
          <cell r="O52">
            <v>54</v>
          </cell>
          <cell r="P52">
            <v>1</v>
          </cell>
          <cell r="Q52">
            <v>5</v>
          </cell>
          <cell r="R52">
            <v>1</v>
          </cell>
          <cell r="S52">
            <v>3</v>
          </cell>
          <cell r="T52">
            <v>10</v>
          </cell>
          <cell r="U52">
            <v>331</v>
          </cell>
          <cell r="V52">
            <v>861</v>
          </cell>
          <cell r="W52">
            <v>12</v>
          </cell>
          <cell r="X52">
            <v>149</v>
          </cell>
          <cell r="Y52">
            <v>5</v>
          </cell>
          <cell r="Z52">
            <v>1027</v>
          </cell>
          <cell r="AA52">
            <v>44</v>
          </cell>
          <cell r="AB52">
            <v>2</v>
          </cell>
          <cell r="AC52">
            <v>5</v>
          </cell>
          <cell r="AD52">
            <v>51</v>
          </cell>
          <cell r="AE52">
            <v>1078</v>
          </cell>
          <cell r="AF52">
            <v>1409</v>
          </cell>
          <cell r="AG52">
            <v>0</v>
          </cell>
          <cell r="AH52">
            <v>0</v>
          </cell>
          <cell r="AI52">
            <v>0</v>
          </cell>
          <cell r="AJ52">
            <v>6</v>
          </cell>
          <cell r="AK52">
            <v>0</v>
          </cell>
          <cell r="AL52">
            <v>0</v>
          </cell>
          <cell r="AM52">
            <v>6</v>
          </cell>
          <cell r="AN52">
            <v>0</v>
          </cell>
          <cell r="AO52">
            <v>3</v>
          </cell>
          <cell r="AP52">
            <v>3</v>
          </cell>
          <cell r="AQ52">
            <v>0</v>
          </cell>
          <cell r="AR52">
            <v>0</v>
          </cell>
          <cell r="AS52">
            <v>0</v>
          </cell>
          <cell r="AT52">
            <v>0</v>
          </cell>
          <cell r="AU52">
            <v>0</v>
          </cell>
          <cell r="AV52">
            <v>0</v>
          </cell>
          <cell r="AW52">
            <v>0</v>
          </cell>
          <cell r="AX52">
            <v>0</v>
          </cell>
          <cell r="AY52">
            <v>0</v>
          </cell>
          <cell r="AZ52">
            <v>1</v>
          </cell>
          <cell r="BA52">
            <v>1</v>
          </cell>
          <cell r="BB52">
            <v>1</v>
          </cell>
          <cell r="BC52">
            <v>0</v>
          </cell>
          <cell r="BD52">
            <v>3</v>
          </cell>
          <cell r="BE52">
            <v>0</v>
          </cell>
          <cell r="BF52">
            <v>0</v>
          </cell>
          <cell r="BG52">
            <v>0</v>
          </cell>
          <cell r="BH52">
            <v>0</v>
          </cell>
          <cell r="BI52">
            <v>0</v>
          </cell>
          <cell r="BJ52">
            <v>0</v>
          </cell>
          <cell r="BK52">
            <v>3</v>
          </cell>
          <cell r="BL52">
            <v>0</v>
          </cell>
          <cell r="BM52">
            <v>0</v>
          </cell>
          <cell r="BN52">
            <v>0</v>
          </cell>
          <cell r="BO52">
            <v>0</v>
          </cell>
          <cell r="BP52">
            <v>0</v>
          </cell>
        </row>
      </sheetData>
      <sheetData sheetId="4"/>
      <sheetData sheetId="5"/>
      <sheetData sheetId="6"/>
      <sheetData sheetId="7"/>
      <sheetData sheetId="8"/>
      <sheetData sheetId="9">
        <row r="5">
          <cell r="A5" t="str">
            <v>Arbury Court</v>
          </cell>
          <cell r="C5">
            <v>225</v>
          </cell>
          <cell r="D5">
            <v>579</v>
          </cell>
          <cell r="E5">
            <v>6</v>
          </cell>
          <cell r="F5">
            <v>810</v>
          </cell>
          <cell r="G5">
            <v>94</v>
          </cell>
          <cell r="H5">
            <v>229</v>
          </cell>
          <cell r="I5">
            <v>0</v>
          </cell>
          <cell r="J5">
            <v>0</v>
          </cell>
          <cell r="K5">
            <v>7</v>
          </cell>
          <cell r="L5">
            <v>0</v>
          </cell>
          <cell r="M5">
            <v>0</v>
          </cell>
          <cell r="N5">
            <v>0</v>
          </cell>
          <cell r="O5">
            <v>330</v>
          </cell>
          <cell r="P5">
            <v>57</v>
          </cell>
          <cell r="Q5">
            <v>35</v>
          </cell>
          <cell r="R5">
            <v>3</v>
          </cell>
          <cell r="S5">
            <v>3</v>
          </cell>
          <cell r="T5">
            <v>98</v>
          </cell>
          <cell r="U5">
            <v>1238</v>
          </cell>
          <cell r="V5">
            <v>3411</v>
          </cell>
          <cell r="W5">
            <v>1</v>
          </cell>
          <cell r="X5">
            <v>420</v>
          </cell>
          <cell r="Y5">
            <v>16</v>
          </cell>
          <cell r="Z5">
            <v>3848</v>
          </cell>
          <cell r="AA5">
            <v>43</v>
          </cell>
          <cell r="AB5">
            <v>28</v>
          </cell>
          <cell r="AC5">
            <v>84</v>
          </cell>
          <cell r="AD5">
            <v>155</v>
          </cell>
          <cell r="AE5">
            <v>4003</v>
          </cell>
          <cell r="AF5">
            <v>5241</v>
          </cell>
          <cell r="AG5">
            <v>0</v>
          </cell>
          <cell r="AH5">
            <v>1</v>
          </cell>
          <cell r="AI5">
            <v>1</v>
          </cell>
          <cell r="AJ5">
            <v>16</v>
          </cell>
          <cell r="AK5">
            <v>0</v>
          </cell>
          <cell r="AL5">
            <v>0</v>
          </cell>
          <cell r="AM5">
            <v>18</v>
          </cell>
          <cell r="AN5">
            <v>0</v>
          </cell>
          <cell r="AO5">
            <v>29</v>
          </cell>
          <cell r="AP5">
            <v>29</v>
          </cell>
          <cell r="AQ5">
            <v>0</v>
          </cell>
          <cell r="AR5">
            <v>0</v>
          </cell>
          <cell r="AS5">
            <v>0</v>
          </cell>
          <cell r="AT5">
            <v>0</v>
          </cell>
          <cell r="AU5">
            <v>0</v>
          </cell>
          <cell r="AV5">
            <v>0</v>
          </cell>
          <cell r="AW5">
            <v>0</v>
          </cell>
          <cell r="AX5">
            <v>0</v>
          </cell>
          <cell r="AY5">
            <v>12</v>
          </cell>
          <cell r="AZ5">
            <v>3</v>
          </cell>
          <cell r="BA5">
            <v>8</v>
          </cell>
          <cell r="BB5">
            <v>6</v>
          </cell>
          <cell r="BC5">
            <v>1</v>
          </cell>
          <cell r="BD5">
            <v>30</v>
          </cell>
          <cell r="BE5">
            <v>0</v>
          </cell>
          <cell r="BF5">
            <v>0</v>
          </cell>
          <cell r="BG5">
            <v>0</v>
          </cell>
          <cell r="BH5">
            <v>0</v>
          </cell>
          <cell r="BI5">
            <v>0</v>
          </cell>
          <cell r="BJ5">
            <v>0</v>
          </cell>
          <cell r="BK5">
            <v>30</v>
          </cell>
          <cell r="BL5">
            <v>0</v>
          </cell>
          <cell r="BM5">
            <v>0</v>
          </cell>
          <cell r="BN5">
            <v>0</v>
          </cell>
          <cell r="BO5">
            <v>0</v>
          </cell>
          <cell r="BP5">
            <v>0</v>
          </cell>
        </row>
        <row r="6">
          <cell r="A6" t="str">
            <v>Bar Hill</v>
          </cell>
          <cell r="C6">
            <v>254</v>
          </cell>
          <cell r="D6">
            <v>609</v>
          </cell>
          <cell r="E6">
            <v>19</v>
          </cell>
          <cell r="F6">
            <v>882</v>
          </cell>
          <cell r="G6">
            <v>88</v>
          </cell>
          <cell r="H6">
            <v>178</v>
          </cell>
          <cell r="I6">
            <v>0</v>
          </cell>
          <cell r="J6">
            <v>0</v>
          </cell>
          <cell r="K6">
            <v>6</v>
          </cell>
          <cell r="L6">
            <v>2</v>
          </cell>
          <cell r="M6">
            <v>0</v>
          </cell>
          <cell r="N6">
            <v>0</v>
          </cell>
          <cell r="O6">
            <v>274</v>
          </cell>
          <cell r="P6">
            <v>14</v>
          </cell>
          <cell r="Q6">
            <v>6</v>
          </cell>
          <cell r="R6">
            <v>0</v>
          </cell>
          <cell r="S6">
            <v>2</v>
          </cell>
          <cell r="T6">
            <v>22</v>
          </cell>
          <cell r="U6">
            <v>1178</v>
          </cell>
          <cell r="V6">
            <v>1851</v>
          </cell>
          <cell r="W6">
            <v>1</v>
          </cell>
          <cell r="X6">
            <v>299</v>
          </cell>
          <cell r="Y6">
            <v>13</v>
          </cell>
          <cell r="Z6">
            <v>2164</v>
          </cell>
          <cell r="AA6">
            <v>20</v>
          </cell>
          <cell r="AB6">
            <v>6</v>
          </cell>
          <cell r="AC6">
            <v>45</v>
          </cell>
          <cell r="AD6">
            <v>71</v>
          </cell>
          <cell r="AE6">
            <v>2235</v>
          </cell>
          <cell r="AF6">
            <v>3413</v>
          </cell>
          <cell r="AG6">
            <v>0</v>
          </cell>
          <cell r="AH6">
            <v>0</v>
          </cell>
          <cell r="AI6">
            <v>1</v>
          </cell>
          <cell r="AJ6">
            <v>27</v>
          </cell>
          <cell r="AK6">
            <v>0</v>
          </cell>
          <cell r="AL6">
            <v>0</v>
          </cell>
          <cell r="AM6">
            <v>28</v>
          </cell>
          <cell r="AN6">
            <v>0</v>
          </cell>
          <cell r="AO6">
            <v>15</v>
          </cell>
          <cell r="AP6">
            <v>15</v>
          </cell>
          <cell r="AQ6">
            <v>0</v>
          </cell>
          <cell r="AR6">
            <v>0</v>
          </cell>
          <cell r="AS6">
            <v>0</v>
          </cell>
          <cell r="AT6">
            <v>0</v>
          </cell>
          <cell r="AU6">
            <v>0</v>
          </cell>
          <cell r="AV6">
            <v>0</v>
          </cell>
          <cell r="AW6">
            <v>0</v>
          </cell>
          <cell r="AX6">
            <v>0</v>
          </cell>
          <cell r="AY6">
            <v>1</v>
          </cell>
          <cell r="AZ6">
            <v>0</v>
          </cell>
          <cell r="BA6">
            <v>0</v>
          </cell>
          <cell r="BB6">
            <v>0</v>
          </cell>
          <cell r="BC6">
            <v>0</v>
          </cell>
          <cell r="BD6">
            <v>1</v>
          </cell>
          <cell r="BE6">
            <v>0</v>
          </cell>
          <cell r="BF6">
            <v>0</v>
          </cell>
          <cell r="BG6">
            <v>0</v>
          </cell>
          <cell r="BH6">
            <v>0</v>
          </cell>
          <cell r="BI6">
            <v>0</v>
          </cell>
          <cell r="BJ6">
            <v>0</v>
          </cell>
          <cell r="BK6">
            <v>1</v>
          </cell>
          <cell r="BL6">
            <v>0</v>
          </cell>
          <cell r="BM6">
            <v>0</v>
          </cell>
          <cell r="BN6">
            <v>0</v>
          </cell>
          <cell r="BO6">
            <v>0</v>
          </cell>
          <cell r="BP6">
            <v>0</v>
          </cell>
        </row>
        <row r="7">
          <cell r="A7" t="str">
            <v>Barnwell Road</v>
          </cell>
          <cell r="C7">
            <v>132</v>
          </cell>
          <cell r="D7">
            <v>267</v>
          </cell>
          <cell r="E7">
            <v>2</v>
          </cell>
          <cell r="F7">
            <v>401</v>
          </cell>
          <cell r="G7">
            <v>35</v>
          </cell>
          <cell r="H7">
            <v>114</v>
          </cell>
          <cell r="I7">
            <v>0</v>
          </cell>
          <cell r="J7">
            <v>0</v>
          </cell>
          <cell r="K7">
            <v>0</v>
          </cell>
          <cell r="L7">
            <v>0</v>
          </cell>
          <cell r="M7">
            <v>0</v>
          </cell>
          <cell r="N7">
            <v>0</v>
          </cell>
          <cell r="O7">
            <v>149</v>
          </cell>
          <cell r="P7">
            <v>10</v>
          </cell>
          <cell r="Q7">
            <v>2</v>
          </cell>
          <cell r="R7">
            <v>0</v>
          </cell>
          <cell r="S7">
            <v>4</v>
          </cell>
          <cell r="T7">
            <v>16</v>
          </cell>
          <cell r="U7">
            <v>566</v>
          </cell>
          <cell r="V7">
            <v>1154</v>
          </cell>
          <cell r="W7">
            <v>1</v>
          </cell>
          <cell r="X7">
            <v>160</v>
          </cell>
          <cell r="Y7">
            <v>6</v>
          </cell>
          <cell r="Z7">
            <v>1321</v>
          </cell>
          <cell r="AA7">
            <v>20</v>
          </cell>
          <cell r="AB7">
            <v>8</v>
          </cell>
          <cell r="AC7">
            <v>41</v>
          </cell>
          <cell r="AD7">
            <v>69</v>
          </cell>
          <cell r="AE7">
            <v>1390</v>
          </cell>
          <cell r="AF7">
            <v>1956</v>
          </cell>
          <cell r="AG7">
            <v>0</v>
          </cell>
          <cell r="AH7">
            <v>0</v>
          </cell>
          <cell r="AI7">
            <v>0</v>
          </cell>
          <cell r="AJ7">
            <v>35</v>
          </cell>
          <cell r="AK7">
            <v>0</v>
          </cell>
          <cell r="AL7">
            <v>0</v>
          </cell>
          <cell r="AM7">
            <v>35</v>
          </cell>
          <cell r="AN7">
            <v>0</v>
          </cell>
          <cell r="AO7">
            <v>4</v>
          </cell>
          <cell r="AP7">
            <v>4</v>
          </cell>
          <cell r="AQ7">
            <v>0</v>
          </cell>
          <cell r="AR7">
            <v>0</v>
          </cell>
          <cell r="AS7">
            <v>0</v>
          </cell>
          <cell r="AT7">
            <v>0</v>
          </cell>
          <cell r="AU7">
            <v>0</v>
          </cell>
          <cell r="AV7">
            <v>0</v>
          </cell>
          <cell r="AW7">
            <v>0</v>
          </cell>
          <cell r="AX7">
            <v>0</v>
          </cell>
          <cell r="AY7">
            <v>1</v>
          </cell>
          <cell r="AZ7">
            <v>3</v>
          </cell>
          <cell r="BA7">
            <v>0</v>
          </cell>
          <cell r="BB7">
            <v>1</v>
          </cell>
          <cell r="BC7">
            <v>0</v>
          </cell>
          <cell r="BD7">
            <v>5</v>
          </cell>
          <cell r="BE7">
            <v>0</v>
          </cell>
          <cell r="BF7">
            <v>0</v>
          </cell>
          <cell r="BG7">
            <v>0</v>
          </cell>
          <cell r="BH7">
            <v>0</v>
          </cell>
          <cell r="BI7">
            <v>0</v>
          </cell>
          <cell r="BJ7">
            <v>0</v>
          </cell>
          <cell r="BK7">
            <v>5</v>
          </cell>
          <cell r="BL7">
            <v>0</v>
          </cell>
          <cell r="BM7">
            <v>0</v>
          </cell>
          <cell r="BN7">
            <v>0</v>
          </cell>
          <cell r="BO7">
            <v>0</v>
          </cell>
          <cell r="BP7">
            <v>0</v>
          </cell>
        </row>
        <row r="8">
          <cell r="A8" t="str">
            <v>Buckden</v>
          </cell>
          <cell r="C8">
            <v>127</v>
          </cell>
          <cell r="D8">
            <v>406</v>
          </cell>
          <cell r="E8">
            <v>7</v>
          </cell>
          <cell r="F8">
            <v>540</v>
          </cell>
          <cell r="G8">
            <v>37</v>
          </cell>
          <cell r="H8">
            <v>85</v>
          </cell>
          <cell r="I8">
            <v>0</v>
          </cell>
          <cell r="J8">
            <v>0</v>
          </cell>
          <cell r="K8">
            <v>0</v>
          </cell>
          <cell r="L8">
            <v>0</v>
          </cell>
          <cell r="M8">
            <v>0</v>
          </cell>
          <cell r="N8">
            <v>0</v>
          </cell>
          <cell r="O8">
            <v>122</v>
          </cell>
          <cell r="P8">
            <v>15</v>
          </cell>
          <cell r="Q8">
            <v>11</v>
          </cell>
          <cell r="R8">
            <v>2</v>
          </cell>
          <cell r="S8">
            <v>0</v>
          </cell>
          <cell r="T8">
            <v>28</v>
          </cell>
          <cell r="U8">
            <v>690</v>
          </cell>
          <cell r="V8">
            <v>686</v>
          </cell>
          <cell r="W8">
            <v>0</v>
          </cell>
          <cell r="X8">
            <v>67</v>
          </cell>
          <cell r="Y8">
            <v>6</v>
          </cell>
          <cell r="Z8">
            <v>759</v>
          </cell>
          <cell r="AA8">
            <v>8</v>
          </cell>
          <cell r="AB8">
            <v>1</v>
          </cell>
          <cell r="AC8">
            <v>13</v>
          </cell>
          <cell r="AD8">
            <v>22</v>
          </cell>
          <cell r="AE8">
            <v>781</v>
          </cell>
          <cell r="AF8">
            <v>1471</v>
          </cell>
          <cell r="AG8">
            <v>0</v>
          </cell>
          <cell r="AH8">
            <v>0</v>
          </cell>
          <cell r="AI8">
            <v>0</v>
          </cell>
          <cell r="AJ8">
            <v>0</v>
          </cell>
          <cell r="AK8">
            <v>0</v>
          </cell>
          <cell r="AL8">
            <v>0</v>
          </cell>
          <cell r="AM8">
            <v>0</v>
          </cell>
          <cell r="AN8">
            <v>0</v>
          </cell>
          <cell r="AO8">
            <v>2</v>
          </cell>
          <cell r="AP8">
            <v>2</v>
          </cell>
          <cell r="AQ8">
            <v>0</v>
          </cell>
          <cell r="AR8">
            <v>0</v>
          </cell>
          <cell r="AS8">
            <v>0</v>
          </cell>
          <cell r="AT8">
            <v>0</v>
          </cell>
          <cell r="AU8">
            <v>0</v>
          </cell>
          <cell r="AV8">
            <v>0</v>
          </cell>
          <cell r="AW8">
            <v>0</v>
          </cell>
          <cell r="AX8">
            <v>2</v>
          </cell>
          <cell r="AY8">
            <v>13</v>
          </cell>
          <cell r="AZ8">
            <v>1</v>
          </cell>
          <cell r="BA8">
            <v>1</v>
          </cell>
          <cell r="BB8">
            <v>0</v>
          </cell>
          <cell r="BC8">
            <v>0</v>
          </cell>
          <cell r="BD8">
            <v>17</v>
          </cell>
          <cell r="BE8">
            <v>0</v>
          </cell>
          <cell r="BF8">
            <v>0</v>
          </cell>
          <cell r="BG8">
            <v>0</v>
          </cell>
          <cell r="BH8">
            <v>0</v>
          </cell>
          <cell r="BI8">
            <v>0</v>
          </cell>
          <cell r="BJ8">
            <v>0</v>
          </cell>
          <cell r="BK8">
            <v>17</v>
          </cell>
          <cell r="BL8">
            <v>0</v>
          </cell>
          <cell r="BM8">
            <v>0</v>
          </cell>
          <cell r="BN8">
            <v>0</v>
          </cell>
          <cell r="BO8">
            <v>0</v>
          </cell>
          <cell r="BP8">
            <v>0</v>
          </cell>
        </row>
        <row r="9">
          <cell r="A9" t="str">
            <v>Burwell</v>
          </cell>
          <cell r="C9">
            <v>143</v>
          </cell>
          <cell r="D9">
            <v>538</v>
          </cell>
          <cell r="E9">
            <v>67</v>
          </cell>
          <cell r="F9">
            <v>748</v>
          </cell>
          <cell r="G9">
            <v>76</v>
          </cell>
          <cell r="H9">
            <v>159</v>
          </cell>
          <cell r="I9">
            <v>0</v>
          </cell>
          <cell r="J9">
            <v>0</v>
          </cell>
          <cell r="K9">
            <v>0</v>
          </cell>
          <cell r="L9">
            <v>0</v>
          </cell>
          <cell r="M9">
            <v>0</v>
          </cell>
          <cell r="N9">
            <v>0</v>
          </cell>
          <cell r="O9">
            <v>235</v>
          </cell>
          <cell r="P9">
            <v>19</v>
          </cell>
          <cell r="Q9">
            <v>18</v>
          </cell>
          <cell r="R9">
            <v>0</v>
          </cell>
          <cell r="S9">
            <v>0</v>
          </cell>
          <cell r="T9">
            <v>37</v>
          </cell>
          <cell r="U9">
            <v>1020</v>
          </cell>
          <cell r="V9">
            <v>1099</v>
          </cell>
          <cell r="W9">
            <v>3</v>
          </cell>
          <cell r="X9">
            <v>112</v>
          </cell>
          <cell r="Y9">
            <v>10</v>
          </cell>
          <cell r="Z9">
            <v>1224</v>
          </cell>
          <cell r="AA9">
            <v>18</v>
          </cell>
          <cell r="AB9">
            <v>6</v>
          </cell>
          <cell r="AC9">
            <v>23</v>
          </cell>
          <cell r="AD9">
            <v>47</v>
          </cell>
          <cell r="AE9">
            <v>1271</v>
          </cell>
          <cell r="AF9">
            <v>2291</v>
          </cell>
          <cell r="AG9">
            <v>1</v>
          </cell>
          <cell r="AH9">
            <v>5</v>
          </cell>
          <cell r="AI9">
            <v>1</v>
          </cell>
          <cell r="AJ9">
            <v>10</v>
          </cell>
          <cell r="AK9">
            <v>0</v>
          </cell>
          <cell r="AL9">
            <v>0</v>
          </cell>
          <cell r="AM9">
            <v>17</v>
          </cell>
          <cell r="AN9">
            <v>0</v>
          </cell>
          <cell r="AO9">
            <v>22</v>
          </cell>
          <cell r="AP9">
            <v>22</v>
          </cell>
          <cell r="AQ9">
            <v>0</v>
          </cell>
          <cell r="AR9">
            <v>0</v>
          </cell>
          <cell r="AS9">
            <v>0</v>
          </cell>
          <cell r="AT9">
            <v>0</v>
          </cell>
          <cell r="AU9">
            <v>0</v>
          </cell>
          <cell r="AV9">
            <v>0</v>
          </cell>
          <cell r="AW9">
            <v>0</v>
          </cell>
          <cell r="AX9">
            <v>0</v>
          </cell>
          <cell r="AY9">
            <v>3</v>
          </cell>
          <cell r="AZ9">
            <v>0</v>
          </cell>
          <cell r="BA9">
            <v>1</v>
          </cell>
          <cell r="BB9">
            <v>1</v>
          </cell>
          <cell r="BC9">
            <v>0</v>
          </cell>
          <cell r="BD9">
            <v>5</v>
          </cell>
          <cell r="BE9">
            <v>0</v>
          </cell>
          <cell r="BF9">
            <v>0</v>
          </cell>
          <cell r="BG9">
            <v>0</v>
          </cell>
          <cell r="BH9">
            <v>0</v>
          </cell>
          <cell r="BI9">
            <v>0</v>
          </cell>
          <cell r="BJ9">
            <v>0</v>
          </cell>
          <cell r="BK9">
            <v>5</v>
          </cell>
          <cell r="BL9">
            <v>0</v>
          </cell>
          <cell r="BM9">
            <v>0</v>
          </cell>
          <cell r="BN9">
            <v>0</v>
          </cell>
          <cell r="BO9">
            <v>0</v>
          </cell>
          <cell r="BP9">
            <v>0</v>
          </cell>
        </row>
        <row r="10">
          <cell r="A10" t="str">
            <v>Cambourne</v>
          </cell>
          <cell r="C10">
            <v>357</v>
          </cell>
          <cell r="D10">
            <v>1251</v>
          </cell>
          <cell r="E10">
            <v>9</v>
          </cell>
          <cell r="F10">
            <v>1617</v>
          </cell>
          <cell r="G10">
            <v>152</v>
          </cell>
          <cell r="H10">
            <v>296</v>
          </cell>
          <cell r="I10">
            <v>3</v>
          </cell>
          <cell r="J10">
            <v>0</v>
          </cell>
          <cell r="K10">
            <v>2</v>
          </cell>
          <cell r="L10">
            <v>0</v>
          </cell>
          <cell r="M10">
            <v>0</v>
          </cell>
          <cell r="N10">
            <v>0</v>
          </cell>
          <cell r="O10">
            <v>453</v>
          </cell>
          <cell r="P10">
            <v>42</v>
          </cell>
          <cell r="Q10">
            <v>23</v>
          </cell>
          <cell r="R10">
            <v>1</v>
          </cell>
          <cell r="S10">
            <v>1</v>
          </cell>
          <cell r="T10">
            <v>67</v>
          </cell>
          <cell r="U10">
            <v>2137</v>
          </cell>
          <cell r="V10">
            <v>4828</v>
          </cell>
          <cell r="W10">
            <v>1</v>
          </cell>
          <cell r="X10">
            <v>479</v>
          </cell>
          <cell r="Y10">
            <v>19</v>
          </cell>
          <cell r="Z10">
            <v>5327</v>
          </cell>
          <cell r="AA10">
            <v>41</v>
          </cell>
          <cell r="AB10">
            <v>20</v>
          </cell>
          <cell r="AC10">
            <v>178</v>
          </cell>
          <cell r="AD10">
            <v>239</v>
          </cell>
          <cell r="AE10">
            <v>5566</v>
          </cell>
          <cell r="AF10">
            <v>7703</v>
          </cell>
          <cell r="AG10">
            <v>0</v>
          </cell>
          <cell r="AH10">
            <v>0</v>
          </cell>
          <cell r="AI10">
            <v>4</v>
          </cell>
          <cell r="AJ10">
            <v>47</v>
          </cell>
          <cell r="AK10">
            <v>0</v>
          </cell>
          <cell r="AL10">
            <v>0</v>
          </cell>
          <cell r="AM10">
            <v>51</v>
          </cell>
          <cell r="AN10">
            <v>0</v>
          </cell>
          <cell r="AO10">
            <v>56</v>
          </cell>
          <cell r="AP10">
            <v>56</v>
          </cell>
          <cell r="AQ10">
            <v>0</v>
          </cell>
          <cell r="AR10">
            <v>0</v>
          </cell>
          <cell r="AS10">
            <v>0</v>
          </cell>
          <cell r="AT10">
            <v>0</v>
          </cell>
          <cell r="AU10">
            <v>0</v>
          </cell>
          <cell r="AV10">
            <v>0</v>
          </cell>
          <cell r="AW10">
            <v>0</v>
          </cell>
          <cell r="AX10">
            <v>1</v>
          </cell>
          <cell r="AY10">
            <v>21</v>
          </cell>
          <cell r="AZ10">
            <v>15</v>
          </cell>
          <cell r="BA10">
            <v>24</v>
          </cell>
          <cell r="BB10">
            <v>3</v>
          </cell>
          <cell r="BC10">
            <v>1</v>
          </cell>
          <cell r="BD10">
            <v>65</v>
          </cell>
          <cell r="BE10">
            <v>0</v>
          </cell>
          <cell r="BF10">
            <v>0</v>
          </cell>
          <cell r="BG10">
            <v>0</v>
          </cell>
          <cell r="BH10">
            <v>0</v>
          </cell>
          <cell r="BI10">
            <v>0</v>
          </cell>
          <cell r="BJ10">
            <v>0</v>
          </cell>
          <cell r="BK10">
            <v>65</v>
          </cell>
          <cell r="BL10">
            <v>0</v>
          </cell>
          <cell r="BM10">
            <v>0</v>
          </cell>
          <cell r="BN10">
            <v>0</v>
          </cell>
          <cell r="BO10">
            <v>0</v>
          </cell>
          <cell r="BP10">
            <v>1</v>
          </cell>
        </row>
        <row r="11">
          <cell r="A11" t="str">
            <v>Cambridge Central</v>
          </cell>
          <cell r="C11">
            <v>1964</v>
          </cell>
          <cell r="D11">
            <v>5129</v>
          </cell>
          <cell r="E11">
            <v>25</v>
          </cell>
          <cell r="F11">
            <v>7118</v>
          </cell>
          <cell r="G11">
            <v>1739</v>
          </cell>
          <cell r="H11">
            <v>4293</v>
          </cell>
          <cell r="I11">
            <v>1</v>
          </cell>
          <cell r="J11">
            <v>0</v>
          </cell>
          <cell r="K11">
            <v>278</v>
          </cell>
          <cell r="L11">
            <v>166</v>
          </cell>
          <cell r="M11">
            <v>3</v>
          </cell>
          <cell r="N11">
            <v>0</v>
          </cell>
          <cell r="O11">
            <v>6480</v>
          </cell>
          <cell r="P11">
            <v>118</v>
          </cell>
          <cell r="Q11">
            <v>85</v>
          </cell>
          <cell r="R11">
            <v>14</v>
          </cell>
          <cell r="S11">
            <v>6</v>
          </cell>
          <cell r="T11">
            <v>223</v>
          </cell>
          <cell r="U11">
            <v>13821</v>
          </cell>
          <cell r="V11">
            <v>11675</v>
          </cell>
          <cell r="W11">
            <v>66</v>
          </cell>
          <cell r="X11">
            <v>1740</v>
          </cell>
          <cell r="Y11">
            <v>48</v>
          </cell>
          <cell r="Z11">
            <v>13529</v>
          </cell>
          <cell r="AA11">
            <v>219</v>
          </cell>
          <cell r="AB11">
            <v>113</v>
          </cell>
          <cell r="AC11">
            <v>610</v>
          </cell>
          <cell r="AD11">
            <v>942</v>
          </cell>
          <cell r="AE11">
            <v>14471</v>
          </cell>
          <cell r="AF11">
            <v>28292</v>
          </cell>
          <cell r="AG11">
            <v>0</v>
          </cell>
          <cell r="AH11">
            <v>11</v>
          </cell>
          <cell r="AI11">
            <v>14</v>
          </cell>
          <cell r="AJ11">
            <v>165</v>
          </cell>
          <cell r="AK11">
            <v>0</v>
          </cell>
          <cell r="AL11">
            <v>0</v>
          </cell>
          <cell r="AM11">
            <v>190</v>
          </cell>
          <cell r="AN11">
            <v>0</v>
          </cell>
          <cell r="AO11">
            <v>224</v>
          </cell>
          <cell r="AP11">
            <v>224</v>
          </cell>
          <cell r="AQ11">
            <v>4</v>
          </cell>
          <cell r="AR11">
            <v>3</v>
          </cell>
          <cell r="AS11">
            <v>3</v>
          </cell>
          <cell r="AT11">
            <v>1</v>
          </cell>
          <cell r="AU11">
            <v>0</v>
          </cell>
          <cell r="AV11">
            <v>11</v>
          </cell>
          <cell r="AW11">
            <v>3</v>
          </cell>
          <cell r="AX11">
            <v>1</v>
          </cell>
          <cell r="AY11">
            <v>76</v>
          </cell>
          <cell r="AZ11">
            <v>58</v>
          </cell>
          <cell r="BA11">
            <v>98</v>
          </cell>
          <cell r="BB11">
            <v>131</v>
          </cell>
          <cell r="BC11">
            <v>13</v>
          </cell>
          <cell r="BD11">
            <v>380</v>
          </cell>
          <cell r="BE11">
            <v>0</v>
          </cell>
          <cell r="BF11">
            <v>0</v>
          </cell>
          <cell r="BG11">
            <v>0</v>
          </cell>
          <cell r="BH11">
            <v>0</v>
          </cell>
          <cell r="BI11">
            <v>0</v>
          </cell>
          <cell r="BJ11">
            <v>0</v>
          </cell>
          <cell r="BK11">
            <v>391</v>
          </cell>
          <cell r="BL11">
            <v>51</v>
          </cell>
          <cell r="BM11">
            <v>0</v>
          </cell>
          <cell r="BN11">
            <v>0</v>
          </cell>
          <cell r="BO11">
            <v>0</v>
          </cell>
          <cell r="BP11">
            <v>6</v>
          </cell>
        </row>
        <row r="12">
          <cell r="A12" t="str">
            <v>Chatteris</v>
          </cell>
          <cell r="C12">
            <v>258</v>
          </cell>
          <cell r="D12">
            <v>612</v>
          </cell>
          <cell r="E12">
            <v>7</v>
          </cell>
          <cell r="F12">
            <v>877</v>
          </cell>
          <cell r="G12">
            <v>36</v>
          </cell>
          <cell r="H12">
            <v>81</v>
          </cell>
          <cell r="I12">
            <v>0</v>
          </cell>
          <cell r="J12">
            <v>0</v>
          </cell>
          <cell r="K12">
            <v>2</v>
          </cell>
          <cell r="L12">
            <v>0</v>
          </cell>
          <cell r="M12">
            <v>0</v>
          </cell>
          <cell r="N12">
            <v>0</v>
          </cell>
          <cell r="O12">
            <v>119</v>
          </cell>
          <cell r="P12">
            <v>44</v>
          </cell>
          <cell r="Q12">
            <v>41</v>
          </cell>
          <cell r="R12">
            <v>2</v>
          </cell>
          <cell r="S12">
            <v>6</v>
          </cell>
          <cell r="T12">
            <v>93</v>
          </cell>
          <cell r="U12">
            <v>1089</v>
          </cell>
          <cell r="V12">
            <v>946</v>
          </cell>
          <cell r="W12">
            <v>0</v>
          </cell>
          <cell r="X12">
            <v>94</v>
          </cell>
          <cell r="Y12">
            <v>8</v>
          </cell>
          <cell r="Z12">
            <v>1048</v>
          </cell>
          <cell r="AA12">
            <v>18</v>
          </cell>
          <cell r="AB12">
            <v>7</v>
          </cell>
          <cell r="AC12">
            <v>20</v>
          </cell>
          <cell r="AD12">
            <v>45</v>
          </cell>
          <cell r="AE12">
            <v>1093</v>
          </cell>
          <cell r="AF12">
            <v>2182</v>
          </cell>
          <cell r="AG12">
            <v>0</v>
          </cell>
          <cell r="AH12">
            <v>3</v>
          </cell>
          <cell r="AI12">
            <v>0</v>
          </cell>
          <cell r="AJ12">
            <v>12</v>
          </cell>
          <cell r="AK12">
            <v>0</v>
          </cell>
          <cell r="AL12">
            <v>0</v>
          </cell>
          <cell r="AM12">
            <v>15</v>
          </cell>
          <cell r="AN12">
            <v>0</v>
          </cell>
          <cell r="AO12">
            <v>15</v>
          </cell>
          <cell r="AP12">
            <v>15</v>
          </cell>
          <cell r="AQ12">
            <v>0</v>
          </cell>
          <cell r="AR12">
            <v>0</v>
          </cell>
          <cell r="AS12">
            <v>0</v>
          </cell>
          <cell r="AT12">
            <v>0</v>
          </cell>
          <cell r="AU12">
            <v>0</v>
          </cell>
          <cell r="AV12">
            <v>0</v>
          </cell>
          <cell r="AW12">
            <v>0</v>
          </cell>
          <cell r="AX12">
            <v>0</v>
          </cell>
          <cell r="AY12">
            <v>6</v>
          </cell>
          <cell r="AZ12">
            <v>1</v>
          </cell>
          <cell r="BA12">
            <v>3</v>
          </cell>
          <cell r="BB12">
            <v>0</v>
          </cell>
          <cell r="BC12">
            <v>0</v>
          </cell>
          <cell r="BD12">
            <v>10</v>
          </cell>
          <cell r="BE12">
            <v>0</v>
          </cell>
          <cell r="BF12">
            <v>0</v>
          </cell>
          <cell r="BG12">
            <v>0</v>
          </cell>
          <cell r="BH12">
            <v>0</v>
          </cell>
          <cell r="BI12">
            <v>0</v>
          </cell>
          <cell r="BJ12">
            <v>0</v>
          </cell>
          <cell r="BK12">
            <v>10</v>
          </cell>
          <cell r="BL12">
            <v>0</v>
          </cell>
          <cell r="BM12">
            <v>0</v>
          </cell>
          <cell r="BN12">
            <v>0</v>
          </cell>
          <cell r="BO12">
            <v>0</v>
          </cell>
          <cell r="BP12">
            <v>0</v>
          </cell>
        </row>
        <row r="13">
          <cell r="A13" t="str">
            <v>Cherry Hinton</v>
          </cell>
          <cell r="C13">
            <v>249</v>
          </cell>
          <cell r="D13">
            <v>781</v>
          </cell>
          <cell r="E13">
            <v>1</v>
          </cell>
          <cell r="F13">
            <v>1031</v>
          </cell>
          <cell r="G13">
            <v>117</v>
          </cell>
          <cell r="H13">
            <v>335</v>
          </cell>
          <cell r="I13">
            <v>0</v>
          </cell>
          <cell r="J13">
            <v>0</v>
          </cell>
          <cell r="K13">
            <v>3</v>
          </cell>
          <cell r="L13">
            <v>0</v>
          </cell>
          <cell r="M13">
            <v>0</v>
          </cell>
          <cell r="N13">
            <v>0</v>
          </cell>
          <cell r="O13">
            <v>455</v>
          </cell>
          <cell r="P13">
            <v>14</v>
          </cell>
          <cell r="Q13">
            <v>20</v>
          </cell>
          <cell r="R13">
            <v>3</v>
          </cell>
          <cell r="S13">
            <v>4</v>
          </cell>
          <cell r="T13">
            <v>41</v>
          </cell>
          <cell r="U13">
            <v>1527</v>
          </cell>
          <cell r="V13">
            <v>3383</v>
          </cell>
          <cell r="W13">
            <v>1</v>
          </cell>
          <cell r="X13">
            <v>439</v>
          </cell>
          <cell r="Y13">
            <v>12</v>
          </cell>
          <cell r="Z13">
            <v>3835</v>
          </cell>
          <cell r="AA13">
            <v>52</v>
          </cell>
          <cell r="AB13">
            <v>18</v>
          </cell>
          <cell r="AC13">
            <v>97</v>
          </cell>
          <cell r="AD13">
            <v>167</v>
          </cell>
          <cell r="AE13">
            <v>4002</v>
          </cell>
          <cell r="AF13">
            <v>5529</v>
          </cell>
          <cell r="AG13">
            <v>0</v>
          </cell>
          <cell r="AH13">
            <v>1</v>
          </cell>
          <cell r="AI13">
            <v>1</v>
          </cell>
          <cell r="AJ13">
            <v>5</v>
          </cell>
          <cell r="AK13">
            <v>0</v>
          </cell>
          <cell r="AL13">
            <v>0</v>
          </cell>
          <cell r="AM13">
            <v>7</v>
          </cell>
          <cell r="AN13">
            <v>0</v>
          </cell>
          <cell r="AO13">
            <v>36</v>
          </cell>
          <cell r="AP13">
            <v>36</v>
          </cell>
          <cell r="AQ13">
            <v>0</v>
          </cell>
          <cell r="AR13">
            <v>0</v>
          </cell>
          <cell r="AS13">
            <v>0</v>
          </cell>
          <cell r="AT13">
            <v>0</v>
          </cell>
          <cell r="AU13">
            <v>0</v>
          </cell>
          <cell r="AV13">
            <v>0</v>
          </cell>
          <cell r="AW13">
            <v>0</v>
          </cell>
          <cell r="AX13">
            <v>2</v>
          </cell>
          <cell r="AY13">
            <v>8</v>
          </cell>
          <cell r="AZ13">
            <v>4</v>
          </cell>
          <cell r="BA13">
            <v>10</v>
          </cell>
          <cell r="BB13">
            <v>3</v>
          </cell>
          <cell r="BC13">
            <v>0</v>
          </cell>
          <cell r="BD13">
            <v>27</v>
          </cell>
          <cell r="BE13">
            <v>0</v>
          </cell>
          <cell r="BF13">
            <v>0</v>
          </cell>
          <cell r="BG13">
            <v>0</v>
          </cell>
          <cell r="BH13">
            <v>0</v>
          </cell>
          <cell r="BI13">
            <v>0</v>
          </cell>
          <cell r="BJ13">
            <v>0</v>
          </cell>
          <cell r="BK13">
            <v>27</v>
          </cell>
          <cell r="BL13">
            <v>1</v>
          </cell>
          <cell r="BM13">
            <v>0</v>
          </cell>
          <cell r="BN13">
            <v>0</v>
          </cell>
          <cell r="BO13">
            <v>0</v>
          </cell>
          <cell r="BP13">
            <v>0</v>
          </cell>
        </row>
        <row r="14">
          <cell r="A14" t="str">
            <v>Comberton</v>
          </cell>
          <cell r="C14">
            <v>130</v>
          </cell>
          <cell r="D14">
            <v>392</v>
          </cell>
          <cell r="E14">
            <v>6</v>
          </cell>
          <cell r="F14">
            <v>528</v>
          </cell>
          <cell r="G14">
            <v>49</v>
          </cell>
          <cell r="H14">
            <v>132</v>
          </cell>
          <cell r="I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181</v>
          </cell>
          <cell r="P14">
            <v>8</v>
          </cell>
          <cell r="Q14">
            <v>4</v>
          </cell>
          <cell r="R14">
            <v>2</v>
          </cell>
          <cell r="S14">
            <v>1</v>
          </cell>
          <cell r="T14">
            <v>15</v>
          </cell>
          <cell r="U14">
            <v>724</v>
          </cell>
          <cell r="V14">
            <v>972</v>
          </cell>
          <cell r="W14">
            <v>2</v>
          </cell>
          <cell r="X14">
            <v>99</v>
          </cell>
          <cell r="Y14">
            <v>1</v>
          </cell>
          <cell r="Z14">
            <v>1074</v>
          </cell>
          <cell r="AA14">
            <v>26</v>
          </cell>
          <cell r="AB14">
            <v>17</v>
          </cell>
          <cell r="AC14">
            <v>48</v>
          </cell>
          <cell r="AD14">
            <v>91</v>
          </cell>
          <cell r="AE14">
            <v>1165</v>
          </cell>
          <cell r="AF14">
            <v>1889</v>
          </cell>
          <cell r="AG14">
            <v>0</v>
          </cell>
          <cell r="AH14">
            <v>0</v>
          </cell>
          <cell r="AI14">
            <v>1</v>
          </cell>
          <cell r="AJ14">
            <v>1</v>
          </cell>
          <cell r="AK14">
            <v>0</v>
          </cell>
          <cell r="AL14">
            <v>0</v>
          </cell>
          <cell r="AM14">
            <v>2</v>
          </cell>
          <cell r="AN14">
            <v>0</v>
          </cell>
          <cell r="AO14">
            <v>25</v>
          </cell>
          <cell r="AP14">
            <v>25</v>
          </cell>
          <cell r="AQ14">
            <v>0</v>
          </cell>
          <cell r="AR14">
            <v>0</v>
          </cell>
          <cell r="AS14">
            <v>0</v>
          </cell>
          <cell r="AT14">
            <v>0</v>
          </cell>
          <cell r="AU14">
            <v>0</v>
          </cell>
          <cell r="AV14">
            <v>0</v>
          </cell>
          <cell r="AW14">
            <v>0</v>
          </cell>
          <cell r="AX14">
            <v>0</v>
          </cell>
          <cell r="AY14">
            <v>0</v>
          </cell>
          <cell r="AZ14">
            <v>1</v>
          </cell>
          <cell r="BA14">
            <v>0</v>
          </cell>
          <cell r="BB14">
            <v>0</v>
          </cell>
          <cell r="BC14">
            <v>0</v>
          </cell>
          <cell r="BD14">
            <v>1</v>
          </cell>
          <cell r="BE14">
            <v>0</v>
          </cell>
          <cell r="BF14">
            <v>0</v>
          </cell>
          <cell r="BG14">
            <v>0</v>
          </cell>
          <cell r="BH14">
            <v>0</v>
          </cell>
          <cell r="BI14">
            <v>0</v>
          </cell>
          <cell r="BJ14">
            <v>0</v>
          </cell>
          <cell r="BK14">
            <v>1</v>
          </cell>
          <cell r="BL14">
            <v>0</v>
          </cell>
          <cell r="BM14">
            <v>0</v>
          </cell>
          <cell r="BN14">
            <v>0</v>
          </cell>
          <cell r="BO14">
            <v>0</v>
          </cell>
          <cell r="BP14">
            <v>0</v>
          </cell>
        </row>
        <row r="15">
          <cell r="A15" t="str">
            <v>Cottenham</v>
          </cell>
          <cell r="C15">
            <v>148</v>
          </cell>
          <cell r="D15">
            <v>402</v>
          </cell>
          <cell r="E15">
            <v>1</v>
          </cell>
          <cell r="F15">
            <v>551</v>
          </cell>
          <cell r="G15">
            <v>51</v>
          </cell>
          <cell r="H15">
            <v>83</v>
          </cell>
          <cell r="I15">
            <v>0</v>
          </cell>
          <cell r="J15">
            <v>0</v>
          </cell>
          <cell r="K15">
            <v>0</v>
          </cell>
          <cell r="L15">
            <v>0</v>
          </cell>
          <cell r="M15">
            <v>0</v>
          </cell>
          <cell r="N15">
            <v>0</v>
          </cell>
          <cell r="O15">
            <v>134</v>
          </cell>
          <cell r="P15">
            <v>49</v>
          </cell>
          <cell r="Q15">
            <v>9</v>
          </cell>
          <cell r="R15">
            <v>0</v>
          </cell>
          <cell r="S15">
            <v>0</v>
          </cell>
          <cell r="T15">
            <v>58</v>
          </cell>
          <cell r="U15">
            <v>743</v>
          </cell>
          <cell r="V15">
            <v>1262</v>
          </cell>
          <cell r="W15">
            <v>0</v>
          </cell>
          <cell r="X15">
            <v>164</v>
          </cell>
          <cell r="Y15">
            <v>5</v>
          </cell>
          <cell r="Z15">
            <v>1431</v>
          </cell>
          <cell r="AA15">
            <v>21</v>
          </cell>
          <cell r="AB15">
            <v>14</v>
          </cell>
          <cell r="AC15">
            <v>54</v>
          </cell>
          <cell r="AD15">
            <v>89</v>
          </cell>
          <cell r="AE15">
            <v>1520</v>
          </cell>
          <cell r="AF15">
            <v>2263</v>
          </cell>
          <cell r="AG15">
            <v>0</v>
          </cell>
          <cell r="AH15">
            <v>0</v>
          </cell>
          <cell r="AI15">
            <v>1</v>
          </cell>
          <cell r="AJ15">
            <v>13</v>
          </cell>
          <cell r="AK15">
            <v>0</v>
          </cell>
          <cell r="AL15">
            <v>0</v>
          </cell>
          <cell r="AM15">
            <v>14</v>
          </cell>
          <cell r="AN15">
            <v>0</v>
          </cell>
          <cell r="AO15">
            <v>26</v>
          </cell>
          <cell r="AP15">
            <v>26</v>
          </cell>
          <cell r="AQ15">
            <v>0</v>
          </cell>
          <cell r="AR15">
            <v>0</v>
          </cell>
          <cell r="AS15">
            <v>0</v>
          </cell>
          <cell r="AT15">
            <v>0</v>
          </cell>
          <cell r="AU15">
            <v>0</v>
          </cell>
          <cell r="AV15">
            <v>0</v>
          </cell>
          <cell r="AW15">
            <v>0</v>
          </cell>
          <cell r="AX15">
            <v>0</v>
          </cell>
          <cell r="AY15">
            <v>2</v>
          </cell>
          <cell r="AZ15">
            <v>0</v>
          </cell>
          <cell r="BA15">
            <v>0</v>
          </cell>
          <cell r="BB15">
            <v>0</v>
          </cell>
          <cell r="BC15">
            <v>0</v>
          </cell>
          <cell r="BD15">
            <v>2</v>
          </cell>
          <cell r="BE15">
            <v>0</v>
          </cell>
          <cell r="BF15">
            <v>0</v>
          </cell>
          <cell r="BG15">
            <v>0</v>
          </cell>
          <cell r="BH15">
            <v>0</v>
          </cell>
          <cell r="BI15">
            <v>0</v>
          </cell>
          <cell r="BJ15">
            <v>0</v>
          </cell>
          <cell r="BK15">
            <v>2</v>
          </cell>
          <cell r="BL15">
            <v>0</v>
          </cell>
          <cell r="BM15">
            <v>0</v>
          </cell>
          <cell r="BN15">
            <v>0</v>
          </cell>
          <cell r="BO15">
            <v>0</v>
          </cell>
          <cell r="BP15">
            <v>0</v>
          </cell>
        </row>
        <row r="16">
          <cell r="A16" t="str">
            <v>Ely</v>
          </cell>
          <cell r="C16">
            <v>929</v>
          </cell>
          <cell r="D16">
            <v>2355</v>
          </cell>
          <cell r="E16">
            <v>43</v>
          </cell>
          <cell r="F16">
            <v>3327</v>
          </cell>
          <cell r="G16">
            <v>490</v>
          </cell>
          <cell r="H16">
            <v>850</v>
          </cell>
          <cell r="I16">
            <v>2</v>
          </cell>
          <cell r="J16">
            <v>0</v>
          </cell>
          <cell r="K16">
            <v>135</v>
          </cell>
          <cell r="L16">
            <v>3</v>
          </cell>
          <cell r="M16">
            <v>0</v>
          </cell>
          <cell r="N16">
            <v>0</v>
          </cell>
          <cell r="O16">
            <v>1480</v>
          </cell>
          <cell r="P16">
            <v>147</v>
          </cell>
          <cell r="Q16">
            <v>81</v>
          </cell>
          <cell r="R16">
            <v>2</v>
          </cell>
          <cell r="S16">
            <v>5</v>
          </cell>
          <cell r="T16">
            <v>235</v>
          </cell>
          <cell r="U16">
            <v>5042</v>
          </cell>
          <cell r="V16">
            <v>6613</v>
          </cell>
          <cell r="W16">
            <v>14</v>
          </cell>
          <cell r="X16">
            <v>817</v>
          </cell>
          <cell r="Y16">
            <v>77</v>
          </cell>
          <cell r="Z16">
            <v>7521</v>
          </cell>
          <cell r="AA16">
            <v>93</v>
          </cell>
          <cell r="AB16">
            <v>46</v>
          </cell>
          <cell r="AC16">
            <v>199</v>
          </cell>
          <cell r="AD16">
            <v>338</v>
          </cell>
          <cell r="AE16">
            <v>7859</v>
          </cell>
          <cell r="AF16">
            <v>12901</v>
          </cell>
          <cell r="AG16">
            <v>1</v>
          </cell>
          <cell r="AH16">
            <v>23</v>
          </cell>
          <cell r="AI16">
            <v>5</v>
          </cell>
          <cell r="AJ16">
            <v>159</v>
          </cell>
          <cell r="AK16">
            <v>0</v>
          </cell>
          <cell r="AL16">
            <v>5</v>
          </cell>
          <cell r="AM16">
            <v>193</v>
          </cell>
          <cell r="AN16">
            <v>0</v>
          </cell>
          <cell r="AO16">
            <v>131</v>
          </cell>
          <cell r="AP16">
            <v>131</v>
          </cell>
          <cell r="AQ16">
            <v>0</v>
          </cell>
          <cell r="AR16">
            <v>0</v>
          </cell>
          <cell r="AS16">
            <v>0</v>
          </cell>
          <cell r="AT16">
            <v>0</v>
          </cell>
          <cell r="AU16">
            <v>0</v>
          </cell>
          <cell r="AV16">
            <v>0</v>
          </cell>
          <cell r="AW16">
            <v>3</v>
          </cell>
          <cell r="AX16">
            <v>3</v>
          </cell>
          <cell r="AY16">
            <v>59</v>
          </cell>
          <cell r="AZ16">
            <v>36</v>
          </cell>
          <cell r="BA16">
            <v>35</v>
          </cell>
          <cell r="BB16">
            <v>13</v>
          </cell>
          <cell r="BC16">
            <v>0</v>
          </cell>
          <cell r="BD16">
            <v>149</v>
          </cell>
          <cell r="BE16">
            <v>0</v>
          </cell>
          <cell r="BF16">
            <v>0</v>
          </cell>
          <cell r="BG16">
            <v>0</v>
          </cell>
          <cell r="BH16">
            <v>0</v>
          </cell>
          <cell r="BI16">
            <v>0</v>
          </cell>
          <cell r="BJ16">
            <v>0</v>
          </cell>
          <cell r="BK16">
            <v>149</v>
          </cell>
          <cell r="BL16">
            <v>1</v>
          </cell>
          <cell r="BM16">
            <v>0</v>
          </cell>
          <cell r="BN16">
            <v>0</v>
          </cell>
          <cell r="BO16">
            <v>0</v>
          </cell>
          <cell r="BP16">
            <v>0</v>
          </cell>
        </row>
        <row r="17">
          <cell r="A17" t="str">
            <v>Great Shelford</v>
          </cell>
          <cell r="C17">
            <v>383</v>
          </cell>
          <cell r="D17">
            <v>997</v>
          </cell>
          <cell r="E17">
            <v>39</v>
          </cell>
          <cell r="F17">
            <v>1419</v>
          </cell>
          <cell r="G17">
            <v>192</v>
          </cell>
          <cell r="H17">
            <v>397</v>
          </cell>
          <cell r="I17">
            <v>0</v>
          </cell>
          <cell r="J17">
            <v>0</v>
          </cell>
          <cell r="K17">
            <v>5</v>
          </cell>
          <cell r="L17">
            <v>3</v>
          </cell>
          <cell r="M17">
            <v>0</v>
          </cell>
          <cell r="N17">
            <v>0</v>
          </cell>
          <cell r="O17">
            <v>597</v>
          </cell>
          <cell r="P17">
            <v>15</v>
          </cell>
          <cell r="Q17">
            <v>26</v>
          </cell>
          <cell r="R17">
            <v>4</v>
          </cell>
          <cell r="S17">
            <v>7</v>
          </cell>
          <cell r="T17">
            <v>52</v>
          </cell>
          <cell r="U17">
            <v>2068</v>
          </cell>
          <cell r="V17">
            <v>2875</v>
          </cell>
          <cell r="W17">
            <v>5</v>
          </cell>
          <cell r="X17">
            <v>358</v>
          </cell>
          <cell r="Y17">
            <v>11</v>
          </cell>
          <cell r="Z17">
            <v>3249</v>
          </cell>
          <cell r="AA17">
            <v>47</v>
          </cell>
          <cell r="AB17">
            <v>16</v>
          </cell>
          <cell r="AC17">
            <v>116</v>
          </cell>
          <cell r="AD17">
            <v>179</v>
          </cell>
          <cell r="AE17">
            <v>3428</v>
          </cell>
          <cell r="AF17">
            <v>5496</v>
          </cell>
          <cell r="AG17">
            <v>0</v>
          </cell>
          <cell r="AH17">
            <v>2</v>
          </cell>
          <cell r="AI17">
            <v>5</v>
          </cell>
          <cell r="AJ17">
            <v>26</v>
          </cell>
          <cell r="AK17">
            <v>0</v>
          </cell>
          <cell r="AL17">
            <v>0</v>
          </cell>
          <cell r="AM17">
            <v>33</v>
          </cell>
          <cell r="AN17">
            <v>0</v>
          </cell>
          <cell r="AO17">
            <v>67</v>
          </cell>
          <cell r="AP17">
            <v>67</v>
          </cell>
          <cell r="AQ17">
            <v>0</v>
          </cell>
          <cell r="AR17">
            <v>0</v>
          </cell>
          <cell r="AS17">
            <v>0</v>
          </cell>
          <cell r="AT17">
            <v>0</v>
          </cell>
          <cell r="AU17">
            <v>0</v>
          </cell>
          <cell r="AV17">
            <v>0</v>
          </cell>
          <cell r="AW17">
            <v>0</v>
          </cell>
          <cell r="AX17">
            <v>1</v>
          </cell>
          <cell r="AY17">
            <v>5</v>
          </cell>
          <cell r="AZ17">
            <v>12</v>
          </cell>
          <cell r="BA17">
            <v>4</v>
          </cell>
          <cell r="BB17">
            <v>1</v>
          </cell>
          <cell r="BC17">
            <v>1</v>
          </cell>
          <cell r="BD17">
            <v>24</v>
          </cell>
          <cell r="BE17">
            <v>0</v>
          </cell>
          <cell r="BF17">
            <v>0</v>
          </cell>
          <cell r="BG17">
            <v>0</v>
          </cell>
          <cell r="BH17">
            <v>0</v>
          </cell>
          <cell r="BI17">
            <v>0</v>
          </cell>
          <cell r="BJ17">
            <v>0</v>
          </cell>
          <cell r="BK17">
            <v>24</v>
          </cell>
          <cell r="BL17">
            <v>0</v>
          </cell>
          <cell r="BM17">
            <v>0</v>
          </cell>
          <cell r="BN17">
            <v>0</v>
          </cell>
          <cell r="BO17">
            <v>0</v>
          </cell>
          <cell r="BP17">
            <v>0</v>
          </cell>
        </row>
        <row r="18">
          <cell r="A18" t="str">
            <v>Histon</v>
          </cell>
          <cell r="C18">
            <v>417</v>
          </cell>
          <cell r="D18">
            <v>843</v>
          </cell>
          <cell r="E18">
            <v>5</v>
          </cell>
          <cell r="F18">
            <v>1265</v>
          </cell>
          <cell r="G18">
            <v>111</v>
          </cell>
          <cell r="H18">
            <v>261</v>
          </cell>
          <cell r="I18">
            <v>0</v>
          </cell>
          <cell r="J18">
            <v>0</v>
          </cell>
          <cell r="K18">
            <v>14</v>
          </cell>
          <cell r="L18">
            <v>0</v>
          </cell>
          <cell r="M18">
            <v>0</v>
          </cell>
          <cell r="N18">
            <v>0</v>
          </cell>
          <cell r="O18">
            <v>386</v>
          </cell>
          <cell r="P18">
            <v>40</v>
          </cell>
          <cell r="Q18">
            <v>45</v>
          </cell>
          <cell r="R18">
            <v>4</v>
          </cell>
          <cell r="S18">
            <v>2</v>
          </cell>
          <cell r="T18">
            <v>91</v>
          </cell>
          <cell r="U18">
            <v>1742</v>
          </cell>
          <cell r="V18">
            <v>3157</v>
          </cell>
          <cell r="W18">
            <v>1</v>
          </cell>
          <cell r="X18">
            <v>400</v>
          </cell>
          <cell r="Y18">
            <v>18</v>
          </cell>
          <cell r="Z18">
            <v>3576</v>
          </cell>
          <cell r="AA18">
            <v>31</v>
          </cell>
          <cell r="AB18">
            <v>26</v>
          </cell>
          <cell r="AC18">
            <v>88</v>
          </cell>
          <cell r="AD18">
            <v>145</v>
          </cell>
          <cell r="AE18">
            <v>3721</v>
          </cell>
          <cell r="AF18">
            <v>5463</v>
          </cell>
          <cell r="AG18">
            <v>0</v>
          </cell>
          <cell r="AH18">
            <v>1</v>
          </cell>
          <cell r="AI18">
            <v>1</v>
          </cell>
          <cell r="AJ18">
            <v>21</v>
          </cell>
          <cell r="AK18">
            <v>0</v>
          </cell>
          <cell r="AL18">
            <v>0</v>
          </cell>
          <cell r="AM18">
            <v>23</v>
          </cell>
          <cell r="AN18">
            <v>2</v>
          </cell>
          <cell r="AO18">
            <v>61</v>
          </cell>
          <cell r="AP18">
            <v>63</v>
          </cell>
          <cell r="AQ18">
            <v>0</v>
          </cell>
          <cell r="AR18">
            <v>0</v>
          </cell>
          <cell r="AS18">
            <v>0</v>
          </cell>
          <cell r="AT18">
            <v>0</v>
          </cell>
          <cell r="AU18">
            <v>0</v>
          </cell>
          <cell r="AV18">
            <v>0</v>
          </cell>
          <cell r="AW18">
            <v>0</v>
          </cell>
          <cell r="AX18">
            <v>0</v>
          </cell>
          <cell r="AY18">
            <v>15</v>
          </cell>
          <cell r="AZ18">
            <v>7</v>
          </cell>
          <cell r="BA18">
            <v>13</v>
          </cell>
          <cell r="BB18">
            <v>3</v>
          </cell>
          <cell r="BC18">
            <v>0</v>
          </cell>
          <cell r="BD18">
            <v>38</v>
          </cell>
          <cell r="BE18">
            <v>0</v>
          </cell>
          <cell r="BF18">
            <v>0</v>
          </cell>
          <cell r="BG18">
            <v>0</v>
          </cell>
          <cell r="BH18">
            <v>0</v>
          </cell>
          <cell r="BI18">
            <v>0</v>
          </cell>
          <cell r="BJ18">
            <v>0</v>
          </cell>
          <cell r="BK18">
            <v>38</v>
          </cell>
          <cell r="BL18">
            <v>0</v>
          </cell>
          <cell r="BM18">
            <v>0</v>
          </cell>
          <cell r="BN18">
            <v>0</v>
          </cell>
          <cell r="BO18">
            <v>0</v>
          </cell>
          <cell r="BP18">
            <v>1</v>
          </cell>
        </row>
        <row r="19">
          <cell r="A19" t="str">
            <v>Huntingdon</v>
          </cell>
          <cell r="C19">
            <v>1054</v>
          </cell>
          <cell r="D19">
            <v>3168</v>
          </cell>
          <cell r="E19">
            <v>23</v>
          </cell>
          <cell r="F19">
            <v>4245</v>
          </cell>
          <cell r="G19">
            <v>451</v>
          </cell>
          <cell r="H19">
            <v>903</v>
          </cell>
          <cell r="I19">
            <v>0</v>
          </cell>
          <cell r="J19">
            <v>0</v>
          </cell>
          <cell r="K19">
            <v>124</v>
          </cell>
          <cell r="L19">
            <v>4</v>
          </cell>
          <cell r="M19">
            <v>0</v>
          </cell>
          <cell r="N19">
            <v>0</v>
          </cell>
          <cell r="O19">
            <v>1482</v>
          </cell>
          <cell r="P19">
            <v>163</v>
          </cell>
          <cell r="Q19">
            <v>116</v>
          </cell>
          <cell r="R19">
            <v>6</v>
          </cell>
          <cell r="S19">
            <v>7</v>
          </cell>
          <cell r="T19">
            <v>292</v>
          </cell>
          <cell r="U19">
            <v>6019</v>
          </cell>
          <cell r="V19">
            <v>3907</v>
          </cell>
          <cell r="W19">
            <v>37</v>
          </cell>
          <cell r="X19">
            <v>510</v>
          </cell>
          <cell r="Y19">
            <v>27</v>
          </cell>
          <cell r="Z19">
            <v>4481</v>
          </cell>
          <cell r="AA19">
            <v>40</v>
          </cell>
          <cell r="AB19">
            <v>28</v>
          </cell>
          <cell r="AC19">
            <v>193</v>
          </cell>
          <cell r="AD19">
            <v>261</v>
          </cell>
          <cell r="AE19">
            <v>4742</v>
          </cell>
          <cell r="AF19">
            <v>10761</v>
          </cell>
          <cell r="AG19">
            <v>0</v>
          </cell>
          <cell r="AH19">
            <v>5</v>
          </cell>
          <cell r="AI19">
            <v>4</v>
          </cell>
          <cell r="AJ19">
            <v>30</v>
          </cell>
          <cell r="AK19">
            <v>0</v>
          </cell>
          <cell r="AL19">
            <v>0</v>
          </cell>
          <cell r="AM19">
            <v>39</v>
          </cell>
          <cell r="AN19">
            <v>0</v>
          </cell>
          <cell r="AO19">
            <v>21</v>
          </cell>
          <cell r="AP19">
            <v>21</v>
          </cell>
          <cell r="AQ19">
            <v>0</v>
          </cell>
          <cell r="AR19">
            <v>0</v>
          </cell>
          <cell r="AS19">
            <v>0</v>
          </cell>
          <cell r="AT19">
            <v>0</v>
          </cell>
          <cell r="AU19">
            <v>0</v>
          </cell>
          <cell r="AV19">
            <v>0</v>
          </cell>
          <cell r="AW19">
            <v>8</v>
          </cell>
          <cell r="AX19">
            <v>0</v>
          </cell>
          <cell r="AY19">
            <v>26</v>
          </cell>
          <cell r="AZ19">
            <v>27</v>
          </cell>
          <cell r="BA19">
            <v>27</v>
          </cell>
          <cell r="BB19">
            <v>10</v>
          </cell>
          <cell r="BC19">
            <v>0</v>
          </cell>
          <cell r="BD19">
            <v>98</v>
          </cell>
          <cell r="BE19">
            <v>0</v>
          </cell>
          <cell r="BF19">
            <v>0</v>
          </cell>
          <cell r="BG19">
            <v>0</v>
          </cell>
          <cell r="BH19">
            <v>0</v>
          </cell>
          <cell r="BI19">
            <v>0</v>
          </cell>
          <cell r="BJ19">
            <v>0</v>
          </cell>
          <cell r="BK19">
            <v>98</v>
          </cell>
          <cell r="BL19">
            <v>0</v>
          </cell>
          <cell r="BM19">
            <v>0</v>
          </cell>
          <cell r="BN19">
            <v>0</v>
          </cell>
          <cell r="BO19">
            <v>0</v>
          </cell>
          <cell r="BP19">
            <v>10</v>
          </cell>
        </row>
        <row r="20">
          <cell r="A20" t="str">
            <v>Linton</v>
          </cell>
          <cell r="C20">
            <v>205</v>
          </cell>
          <cell r="D20">
            <v>495</v>
          </cell>
          <cell r="E20">
            <v>5</v>
          </cell>
          <cell r="F20">
            <v>705</v>
          </cell>
          <cell r="G20">
            <v>49</v>
          </cell>
          <cell r="H20">
            <v>127</v>
          </cell>
          <cell r="I20">
            <v>0</v>
          </cell>
          <cell r="J20">
            <v>0</v>
          </cell>
          <cell r="K20">
            <v>1</v>
          </cell>
          <cell r="L20">
            <v>0</v>
          </cell>
          <cell r="M20">
            <v>0</v>
          </cell>
          <cell r="N20">
            <v>0</v>
          </cell>
          <cell r="O20">
            <v>177</v>
          </cell>
          <cell r="P20">
            <v>19</v>
          </cell>
          <cell r="Q20">
            <v>17</v>
          </cell>
          <cell r="R20">
            <v>1</v>
          </cell>
          <cell r="S20">
            <v>3</v>
          </cell>
          <cell r="T20">
            <v>40</v>
          </cell>
          <cell r="U20">
            <v>922</v>
          </cell>
          <cell r="V20">
            <v>1363</v>
          </cell>
          <cell r="W20">
            <v>2</v>
          </cell>
          <cell r="X20">
            <v>114</v>
          </cell>
          <cell r="Y20">
            <v>4</v>
          </cell>
          <cell r="Z20">
            <v>1483</v>
          </cell>
          <cell r="AA20">
            <v>15</v>
          </cell>
          <cell r="AB20">
            <v>9</v>
          </cell>
          <cell r="AC20">
            <v>52</v>
          </cell>
          <cell r="AD20">
            <v>76</v>
          </cell>
          <cell r="AE20">
            <v>1559</v>
          </cell>
          <cell r="AF20">
            <v>2481</v>
          </cell>
          <cell r="AG20">
            <v>0</v>
          </cell>
          <cell r="AH20">
            <v>0</v>
          </cell>
          <cell r="AI20">
            <v>0</v>
          </cell>
          <cell r="AJ20">
            <v>14</v>
          </cell>
          <cell r="AK20">
            <v>0</v>
          </cell>
          <cell r="AL20">
            <v>0</v>
          </cell>
          <cell r="AM20">
            <v>14</v>
          </cell>
          <cell r="AN20">
            <v>0</v>
          </cell>
          <cell r="AO20">
            <v>20</v>
          </cell>
          <cell r="AP20">
            <v>20</v>
          </cell>
          <cell r="AQ20">
            <v>0</v>
          </cell>
          <cell r="AR20">
            <v>0</v>
          </cell>
          <cell r="AS20">
            <v>0</v>
          </cell>
          <cell r="AT20">
            <v>0</v>
          </cell>
          <cell r="AU20">
            <v>0</v>
          </cell>
          <cell r="AV20">
            <v>0</v>
          </cell>
          <cell r="AW20">
            <v>0</v>
          </cell>
          <cell r="AX20">
            <v>1</v>
          </cell>
          <cell r="AY20">
            <v>1</v>
          </cell>
          <cell r="AZ20">
            <v>0</v>
          </cell>
          <cell r="BA20">
            <v>2</v>
          </cell>
          <cell r="BB20">
            <v>0</v>
          </cell>
          <cell r="BC20">
            <v>0</v>
          </cell>
          <cell r="BD20">
            <v>4</v>
          </cell>
          <cell r="BE20">
            <v>0</v>
          </cell>
          <cell r="BF20">
            <v>0</v>
          </cell>
          <cell r="BG20">
            <v>0</v>
          </cell>
          <cell r="BH20">
            <v>0</v>
          </cell>
          <cell r="BI20">
            <v>0</v>
          </cell>
          <cell r="BJ20">
            <v>0</v>
          </cell>
          <cell r="BK20">
            <v>4</v>
          </cell>
          <cell r="BL20">
            <v>0</v>
          </cell>
          <cell r="BM20">
            <v>0</v>
          </cell>
          <cell r="BN20">
            <v>0</v>
          </cell>
          <cell r="BO20">
            <v>0</v>
          </cell>
          <cell r="BP20">
            <v>0</v>
          </cell>
        </row>
        <row r="21">
          <cell r="A21" t="str">
            <v>Littleport</v>
          </cell>
          <cell r="C21">
            <v>100</v>
          </cell>
          <cell r="D21">
            <v>326</v>
          </cell>
          <cell r="E21">
            <v>2</v>
          </cell>
          <cell r="F21">
            <v>428</v>
          </cell>
          <cell r="G21">
            <v>71</v>
          </cell>
          <cell r="H21">
            <v>99</v>
          </cell>
          <cell r="I21">
            <v>0</v>
          </cell>
          <cell r="J21">
            <v>0</v>
          </cell>
          <cell r="K21">
            <v>0</v>
          </cell>
          <cell r="L21">
            <v>0</v>
          </cell>
          <cell r="M21">
            <v>0</v>
          </cell>
          <cell r="N21">
            <v>0</v>
          </cell>
          <cell r="O21">
            <v>170</v>
          </cell>
          <cell r="P21">
            <v>59</v>
          </cell>
          <cell r="Q21">
            <v>39</v>
          </cell>
          <cell r="R21">
            <v>0</v>
          </cell>
          <cell r="S21">
            <v>5</v>
          </cell>
          <cell r="T21">
            <v>103</v>
          </cell>
          <cell r="U21">
            <v>701</v>
          </cell>
          <cell r="V21">
            <v>811</v>
          </cell>
          <cell r="W21">
            <v>0</v>
          </cell>
          <cell r="X21">
            <v>84</v>
          </cell>
          <cell r="Y21">
            <v>11</v>
          </cell>
          <cell r="Z21">
            <v>906</v>
          </cell>
          <cell r="AA21">
            <v>1</v>
          </cell>
          <cell r="AB21">
            <v>1</v>
          </cell>
          <cell r="AC21">
            <v>14</v>
          </cell>
          <cell r="AD21">
            <v>16</v>
          </cell>
          <cell r="AE21">
            <v>922</v>
          </cell>
          <cell r="AF21">
            <v>1623</v>
          </cell>
          <cell r="AG21">
            <v>0</v>
          </cell>
          <cell r="AH21">
            <v>0</v>
          </cell>
          <cell r="AI21">
            <v>1</v>
          </cell>
          <cell r="AJ21">
            <v>11</v>
          </cell>
          <cell r="AK21">
            <v>0</v>
          </cell>
          <cell r="AL21">
            <v>0</v>
          </cell>
          <cell r="AM21">
            <v>12</v>
          </cell>
          <cell r="AN21">
            <v>0</v>
          </cell>
          <cell r="AO21">
            <v>5</v>
          </cell>
          <cell r="AP21">
            <v>5</v>
          </cell>
          <cell r="AQ21">
            <v>0</v>
          </cell>
          <cell r="AR21">
            <v>0</v>
          </cell>
          <cell r="AS21">
            <v>0</v>
          </cell>
          <cell r="AT21">
            <v>0</v>
          </cell>
          <cell r="AU21">
            <v>0</v>
          </cell>
          <cell r="AV21">
            <v>0</v>
          </cell>
          <cell r="AW21">
            <v>0</v>
          </cell>
          <cell r="AX21">
            <v>1</v>
          </cell>
          <cell r="AY21">
            <v>5</v>
          </cell>
          <cell r="AZ21">
            <v>0</v>
          </cell>
          <cell r="BA21">
            <v>1</v>
          </cell>
          <cell r="BB21">
            <v>0</v>
          </cell>
          <cell r="BC21">
            <v>0</v>
          </cell>
          <cell r="BD21">
            <v>7</v>
          </cell>
          <cell r="BE21">
            <v>0</v>
          </cell>
          <cell r="BF21">
            <v>0</v>
          </cell>
          <cell r="BG21">
            <v>0</v>
          </cell>
          <cell r="BH21">
            <v>0</v>
          </cell>
          <cell r="BI21">
            <v>0</v>
          </cell>
          <cell r="BJ21">
            <v>0</v>
          </cell>
          <cell r="BK21">
            <v>7</v>
          </cell>
          <cell r="BL21">
            <v>0</v>
          </cell>
          <cell r="BM21">
            <v>0</v>
          </cell>
          <cell r="BN21">
            <v>0</v>
          </cell>
          <cell r="BO21">
            <v>0</v>
          </cell>
          <cell r="BP21">
            <v>0</v>
          </cell>
        </row>
        <row r="22">
          <cell r="A22" t="str">
            <v>March</v>
          </cell>
          <cell r="C22">
            <v>801</v>
          </cell>
          <cell r="D22">
            <v>1997</v>
          </cell>
          <cell r="E22">
            <v>15</v>
          </cell>
          <cell r="F22">
            <v>2813</v>
          </cell>
          <cell r="G22">
            <v>267</v>
          </cell>
          <cell r="H22">
            <v>526</v>
          </cell>
          <cell r="I22">
            <v>0</v>
          </cell>
          <cell r="J22">
            <v>22</v>
          </cell>
          <cell r="K22">
            <v>12</v>
          </cell>
          <cell r="L22">
            <v>2</v>
          </cell>
          <cell r="M22">
            <v>0</v>
          </cell>
          <cell r="N22">
            <v>0</v>
          </cell>
          <cell r="O22">
            <v>829</v>
          </cell>
          <cell r="P22">
            <v>226</v>
          </cell>
          <cell r="Q22">
            <v>209</v>
          </cell>
          <cell r="R22">
            <v>5</v>
          </cell>
          <cell r="S22">
            <v>4</v>
          </cell>
          <cell r="T22">
            <v>444</v>
          </cell>
          <cell r="U22">
            <v>4086</v>
          </cell>
          <cell r="V22">
            <v>2519</v>
          </cell>
          <cell r="W22">
            <v>1</v>
          </cell>
          <cell r="X22">
            <v>376</v>
          </cell>
          <cell r="Y22">
            <v>19</v>
          </cell>
          <cell r="Z22">
            <v>2915</v>
          </cell>
          <cell r="AA22">
            <v>48</v>
          </cell>
          <cell r="AB22">
            <v>11</v>
          </cell>
          <cell r="AC22">
            <v>103</v>
          </cell>
          <cell r="AD22">
            <v>162</v>
          </cell>
          <cell r="AE22">
            <v>3077</v>
          </cell>
          <cell r="AF22">
            <v>7163</v>
          </cell>
          <cell r="AG22">
            <v>0</v>
          </cell>
          <cell r="AH22">
            <v>27</v>
          </cell>
          <cell r="AI22">
            <v>8</v>
          </cell>
          <cell r="AJ22">
            <v>131</v>
          </cell>
          <cell r="AK22">
            <v>0</v>
          </cell>
          <cell r="AL22">
            <v>0</v>
          </cell>
          <cell r="AM22">
            <v>166</v>
          </cell>
          <cell r="AN22">
            <v>0</v>
          </cell>
          <cell r="AO22">
            <v>29</v>
          </cell>
          <cell r="AP22">
            <v>29</v>
          </cell>
          <cell r="AQ22">
            <v>0</v>
          </cell>
          <cell r="AR22">
            <v>0</v>
          </cell>
          <cell r="AS22">
            <v>1</v>
          </cell>
          <cell r="AT22">
            <v>0</v>
          </cell>
          <cell r="AU22">
            <v>0</v>
          </cell>
          <cell r="AV22">
            <v>1</v>
          </cell>
          <cell r="AW22">
            <v>2</v>
          </cell>
          <cell r="AX22">
            <v>0</v>
          </cell>
          <cell r="AY22">
            <v>23</v>
          </cell>
          <cell r="AZ22">
            <v>12</v>
          </cell>
          <cell r="BA22">
            <v>17</v>
          </cell>
          <cell r="BB22">
            <v>25</v>
          </cell>
          <cell r="BC22">
            <v>1</v>
          </cell>
          <cell r="BD22">
            <v>80</v>
          </cell>
          <cell r="BE22">
            <v>0</v>
          </cell>
          <cell r="BF22">
            <v>0</v>
          </cell>
          <cell r="BG22">
            <v>0</v>
          </cell>
          <cell r="BH22">
            <v>0</v>
          </cell>
          <cell r="BI22">
            <v>0</v>
          </cell>
          <cell r="BJ22">
            <v>0</v>
          </cell>
          <cell r="BK22">
            <v>81</v>
          </cell>
          <cell r="BL22">
            <v>0</v>
          </cell>
          <cell r="BM22">
            <v>0</v>
          </cell>
          <cell r="BN22">
            <v>0</v>
          </cell>
          <cell r="BO22">
            <v>0</v>
          </cell>
          <cell r="BP22">
            <v>2</v>
          </cell>
        </row>
        <row r="23">
          <cell r="A23" t="str">
            <v>Milton Road</v>
          </cell>
          <cell r="C23">
            <v>140</v>
          </cell>
          <cell r="D23">
            <v>462</v>
          </cell>
          <cell r="E23">
            <v>3</v>
          </cell>
          <cell r="F23">
            <v>605</v>
          </cell>
          <cell r="G23">
            <v>150</v>
          </cell>
          <cell r="H23">
            <v>231</v>
          </cell>
          <cell r="I23">
            <v>0</v>
          </cell>
          <cell r="J23">
            <v>0</v>
          </cell>
          <cell r="K23">
            <v>1</v>
          </cell>
          <cell r="L23">
            <v>0</v>
          </cell>
          <cell r="M23">
            <v>0</v>
          </cell>
          <cell r="N23">
            <v>0</v>
          </cell>
          <cell r="O23">
            <v>382</v>
          </cell>
          <cell r="P23">
            <v>13</v>
          </cell>
          <cell r="Q23">
            <v>9</v>
          </cell>
          <cell r="R23">
            <v>0</v>
          </cell>
          <cell r="S23">
            <v>0</v>
          </cell>
          <cell r="T23">
            <v>22</v>
          </cell>
          <cell r="U23">
            <v>1009</v>
          </cell>
          <cell r="V23">
            <v>2248</v>
          </cell>
          <cell r="W23">
            <v>0</v>
          </cell>
          <cell r="X23">
            <v>282</v>
          </cell>
          <cell r="Y23">
            <v>6</v>
          </cell>
          <cell r="Z23">
            <v>2536</v>
          </cell>
          <cell r="AA23">
            <v>16</v>
          </cell>
          <cell r="AB23">
            <v>7</v>
          </cell>
          <cell r="AC23">
            <v>46</v>
          </cell>
          <cell r="AD23">
            <v>69</v>
          </cell>
          <cell r="AE23">
            <v>2605</v>
          </cell>
          <cell r="AF23">
            <v>3614</v>
          </cell>
          <cell r="AG23">
            <v>0</v>
          </cell>
          <cell r="AH23">
            <v>0</v>
          </cell>
          <cell r="AI23">
            <v>1</v>
          </cell>
          <cell r="AJ23">
            <v>13</v>
          </cell>
          <cell r="AK23">
            <v>0</v>
          </cell>
          <cell r="AL23">
            <v>0</v>
          </cell>
          <cell r="AM23">
            <v>14</v>
          </cell>
          <cell r="AN23">
            <v>0</v>
          </cell>
          <cell r="AO23">
            <v>17</v>
          </cell>
          <cell r="AP23">
            <v>17</v>
          </cell>
          <cell r="AQ23">
            <v>0</v>
          </cell>
          <cell r="AR23">
            <v>1</v>
          </cell>
          <cell r="AS23">
            <v>0</v>
          </cell>
          <cell r="AT23">
            <v>0</v>
          </cell>
          <cell r="AU23">
            <v>0</v>
          </cell>
          <cell r="AV23">
            <v>1</v>
          </cell>
          <cell r="AW23">
            <v>0</v>
          </cell>
          <cell r="AX23">
            <v>0</v>
          </cell>
          <cell r="AY23">
            <v>4</v>
          </cell>
          <cell r="AZ23">
            <v>3</v>
          </cell>
          <cell r="BA23">
            <v>0</v>
          </cell>
          <cell r="BB23">
            <v>0</v>
          </cell>
          <cell r="BC23">
            <v>0</v>
          </cell>
          <cell r="BD23">
            <v>7</v>
          </cell>
          <cell r="BE23">
            <v>0</v>
          </cell>
          <cell r="BF23">
            <v>0</v>
          </cell>
          <cell r="BG23">
            <v>0</v>
          </cell>
          <cell r="BH23">
            <v>0</v>
          </cell>
          <cell r="BI23">
            <v>0</v>
          </cell>
          <cell r="BJ23">
            <v>0</v>
          </cell>
          <cell r="BK23">
            <v>8</v>
          </cell>
          <cell r="BL23">
            <v>0</v>
          </cell>
          <cell r="BM23">
            <v>0</v>
          </cell>
          <cell r="BN23">
            <v>0</v>
          </cell>
          <cell r="BO23">
            <v>0</v>
          </cell>
          <cell r="BP23">
            <v>0</v>
          </cell>
        </row>
        <row r="24">
          <cell r="A24" t="str">
            <v>Mobile Libraries</v>
          </cell>
          <cell r="C24">
            <v>648</v>
          </cell>
          <cell r="D24">
            <v>1806</v>
          </cell>
          <cell r="E24">
            <v>26</v>
          </cell>
          <cell r="F24">
            <v>2480</v>
          </cell>
          <cell r="G24">
            <v>124</v>
          </cell>
          <cell r="H24">
            <v>261</v>
          </cell>
          <cell r="I24">
            <v>0</v>
          </cell>
          <cell r="J24">
            <v>0</v>
          </cell>
          <cell r="K24">
            <v>5</v>
          </cell>
          <cell r="L24">
            <v>0</v>
          </cell>
          <cell r="M24">
            <v>0</v>
          </cell>
          <cell r="N24">
            <v>0</v>
          </cell>
          <cell r="O24">
            <v>390</v>
          </cell>
          <cell r="P24">
            <v>390</v>
          </cell>
          <cell r="Q24">
            <v>493</v>
          </cell>
          <cell r="R24">
            <v>13</v>
          </cell>
          <cell r="S24">
            <v>10</v>
          </cell>
          <cell r="T24">
            <v>906</v>
          </cell>
          <cell r="U24">
            <v>3776</v>
          </cell>
          <cell r="V24">
            <v>927</v>
          </cell>
          <cell r="W24">
            <v>1</v>
          </cell>
          <cell r="X24">
            <v>100</v>
          </cell>
          <cell r="Y24">
            <v>1</v>
          </cell>
          <cell r="Z24">
            <v>1029</v>
          </cell>
          <cell r="AA24">
            <v>16</v>
          </cell>
          <cell r="AB24">
            <v>0</v>
          </cell>
          <cell r="AC24">
            <v>25</v>
          </cell>
          <cell r="AD24">
            <v>41</v>
          </cell>
          <cell r="AE24">
            <v>1070</v>
          </cell>
          <cell r="AF24">
            <v>4846</v>
          </cell>
          <cell r="AG24">
            <v>2</v>
          </cell>
          <cell r="AH24">
            <v>45</v>
          </cell>
          <cell r="AI24">
            <v>2</v>
          </cell>
          <cell r="AJ24">
            <v>119</v>
          </cell>
          <cell r="AK24">
            <v>0</v>
          </cell>
          <cell r="AL24">
            <v>0</v>
          </cell>
          <cell r="AM24">
            <v>168</v>
          </cell>
          <cell r="AN24">
            <v>0</v>
          </cell>
          <cell r="AO24">
            <v>6</v>
          </cell>
          <cell r="AP24">
            <v>6</v>
          </cell>
          <cell r="AQ24">
            <v>0</v>
          </cell>
          <cell r="AR24">
            <v>0</v>
          </cell>
          <cell r="AS24">
            <v>0</v>
          </cell>
          <cell r="AT24">
            <v>0</v>
          </cell>
          <cell r="AU24">
            <v>0</v>
          </cell>
          <cell r="AV24">
            <v>0</v>
          </cell>
          <cell r="AW24">
            <v>0</v>
          </cell>
          <cell r="AX24">
            <v>0</v>
          </cell>
          <cell r="AY24">
            <v>0</v>
          </cell>
          <cell r="AZ24">
            <v>1</v>
          </cell>
          <cell r="BA24">
            <v>1</v>
          </cell>
          <cell r="BB24">
            <v>1</v>
          </cell>
          <cell r="BC24">
            <v>0</v>
          </cell>
          <cell r="BD24">
            <v>3</v>
          </cell>
          <cell r="BE24">
            <v>0</v>
          </cell>
          <cell r="BF24">
            <v>0</v>
          </cell>
          <cell r="BG24">
            <v>0</v>
          </cell>
          <cell r="BH24">
            <v>0</v>
          </cell>
          <cell r="BI24">
            <v>0</v>
          </cell>
          <cell r="BJ24">
            <v>0</v>
          </cell>
          <cell r="BK24">
            <v>3</v>
          </cell>
          <cell r="BL24">
            <v>0</v>
          </cell>
          <cell r="BM24">
            <v>0</v>
          </cell>
          <cell r="BN24">
            <v>0</v>
          </cell>
          <cell r="BO24">
            <v>0</v>
          </cell>
          <cell r="BP24">
            <v>0</v>
          </cell>
        </row>
        <row r="25">
          <cell r="A25" t="str">
            <v>Papworth</v>
          </cell>
          <cell r="C25">
            <v>39</v>
          </cell>
          <cell r="D25">
            <v>133</v>
          </cell>
          <cell r="E25">
            <v>2</v>
          </cell>
          <cell r="F25">
            <v>174</v>
          </cell>
          <cell r="G25">
            <v>26</v>
          </cell>
          <cell r="H25">
            <v>44</v>
          </cell>
          <cell r="I25">
            <v>0</v>
          </cell>
          <cell r="J25">
            <v>0</v>
          </cell>
          <cell r="K25">
            <v>2</v>
          </cell>
          <cell r="L25">
            <v>0</v>
          </cell>
          <cell r="M25">
            <v>0</v>
          </cell>
          <cell r="N25">
            <v>0</v>
          </cell>
          <cell r="O25">
            <v>72</v>
          </cell>
          <cell r="P25">
            <v>7</v>
          </cell>
          <cell r="Q25">
            <v>0</v>
          </cell>
          <cell r="R25">
            <v>0</v>
          </cell>
          <cell r="S25">
            <v>0</v>
          </cell>
          <cell r="T25">
            <v>7</v>
          </cell>
          <cell r="U25">
            <v>253</v>
          </cell>
          <cell r="V25">
            <v>803</v>
          </cell>
          <cell r="W25">
            <v>1</v>
          </cell>
          <cell r="X25">
            <v>108</v>
          </cell>
          <cell r="Y25">
            <v>1</v>
          </cell>
          <cell r="Z25">
            <v>913</v>
          </cell>
          <cell r="AA25">
            <v>11</v>
          </cell>
          <cell r="AB25">
            <v>4</v>
          </cell>
          <cell r="AC25">
            <v>25</v>
          </cell>
          <cell r="AD25">
            <v>40</v>
          </cell>
          <cell r="AE25">
            <v>953</v>
          </cell>
          <cell r="AF25">
            <v>1206</v>
          </cell>
          <cell r="AG25">
            <v>0</v>
          </cell>
          <cell r="AH25">
            <v>0</v>
          </cell>
          <cell r="AI25">
            <v>0</v>
          </cell>
          <cell r="AJ25">
            <v>4</v>
          </cell>
          <cell r="AK25">
            <v>0</v>
          </cell>
          <cell r="AL25">
            <v>0</v>
          </cell>
          <cell r="AM25">
            <v>4</v>
          </cell>
          <cell r="AN25">
            <v>1</v>
          </cell>
          <cell r="AO25">
            <v>11</v>
          </cell>
          <cell r="AP25">
            <v>12</v>
          </cell>
          <cell r="AQ25">
            <v>0</v>
          </cell>
          <cell r="AR25">
            <v>0</v>
          </cell>
          <cell r="AS25">
            <v>0</v>
          </cell>
          <cell r="AT25">
            <v>0</v>
          </cell>
          <cell r="AU25">
            <v>0</v>
          </cell>
          <cell r="AV25">
            <v>0</v>
          </cell>
          <cell r="AW25">
            <v>0</v>
          </cell>
          <cell r="AX25">
            <v>0</v>
          </cell>
          <cell r="AY25">
            <v>0</v>
          </cell>
          <cell r="AZ25">
            <v>0</v>
          </cell>
          <cell r="BA25">
            <v>0</v>
          </cell>
          <cell r="BB25">
            <v>0</v>
          </cell>
          <cell r="BC25">
            <v>0</v>
          </cell>
          <cell r="BD25">
            <v>0</v>
          </cell>
          <cell r="BE25">
            <v>0</v>
          </cell>
          <cell r="BF25">
            <v>0</v>
          </cell>
          <cell r="BG25">
            <v>0</v>
          </cell>
          <cell r="BH25">
            <v>0</v>
          </cell>
          <cell r="BI25">
            <v>0</v>
          </cell>
          <cell r="BJ25">
            <v>0</v>
          </cell>
          <cell r="BK25">
            <v>0</v>
          </cell>
          <cell r="BL25">
            <v>0</v>
          </cell>
          <cell r="BM25">
            <v>0</v>
          </cell>
          <cell r="BN25">
            <v>0</v>
          </cell>
          <cell r="BO25">
            <v>0</v>
          </cell>
          <cell r="BP25">
            <v>1</v>
          </cell>
        </row>
        <row r="26">
          <cell r="A26" t="str">
            <v>Ramsey</v>
          </cell>
          <cell r="C26">
            <v>295</v>
          </cell>
          <cell r="D26">
            <v>621</v>
          </cell>
          <cell r="E26">
            <v>21</v>
          </cell>
          <cell r="F26">
            <v>937</v>
          </cell>
          <cell r="G26">
            <v>65</v>
          </cell>
          <cell r="H26">
            <v>167</v>
          </cell>
          <cell r="I26">
            <v>0</v>
          </cell>
          <cell r="J26">
            <v>0</v>
          </cell>
          <cell r="K26">
            <v>17</v>
          </cell>
          <cell r="L26">
            <v>3</v>
          </cell>
          <cell r="M26">
            <v>0</v>
          </cell>
          <cell r="N26">
            <v>0</v>
          </cell>
          <cell r="O26">
            <v>252</v>
          </cell>
          <cell r="P26">
            <v>27</v>
          </cell>
          <cell r="Q26">
            <v>26</v>
          </cell>
          <cell r="R26">
            <v>0</v>
          </cell>
          <cell r="S26">
            <v>1</v>
          </cell>
          <cell r="T26">
            <v>54</v>
          </cell>
          <cell r="U26">
            <v>1243</v>
          </cell>
          <cell r="V26">
            <v>1009</v>
          </cell>
          <cell r="W26">
            <v>0</v>
          </cell>
          <cell r="X26">
            <v>216</v>
          </cell>
          <cell r="Y26">
            <v>6</v>
          </cell>
          <cell r="Z26">
            <v>1231</v>
          </cell>
          <cell r="AA26">
            <v>17</v>
          </cell>
          <cell r="AB26">
            <v>5</v>
          </cell>
          <cell r="AC26">
            <v>24</v>
          </cell>
          <cell r="AD26">
            <v>46</v>
          </cell>
          <cell r="AE26">
            <v>1277</v>
          </cell>
          <cell r="AF26">
            <v>2520</v>
          </cell>
          <cell r="AG26">
            <v>0</v>
          </cell>
          <cell r="AH26">
            <v>0</v>
          </cell>
          <cell r="AI26">
            <v>3</v>
          </cell>
          <cell r="AJ26">
            <v>17</v>
          </cell>
          <cell r="AK26">
            <v>0</v>
          </cell>
          <cell r="AL26">
            <v>0</v>
          </cell>
          <cell r="AM26">
            <v>20</v>
          </cell>
          <cell r="AN26">
            <v>0</v>
          </cell>
          <cell r="AO26">
            <v>9</v>
          </cell>
          <cell r="AP26">
            <v>9</v>
          </cell>
          <cell r="AQ26">
            <v>0</v>
          </cell>
          <cell r="AR26">
            <v>0</v>
          </cell>
          <cell r="AS26">
            <v>0</v>
          </cell>
          <cell r="AT26">
            <v>0</v>
          </cell>
          <cell r="AU26">
            <v>0</v>
          </cell>
          <cell r="AV26">
            <v>0</v>
          </cell>
          <cell r="AW26">
            <v>0</v>
          </cell>
          <cell r="AX26">
            <v>0</v>
          </cell>
          <cell r="AY26">
            <v>0</v>
          </cell>
          <cell r="AZ26">
            <v>0</v>
          </cell>
          <cell r="BA26">
            <v>0</v>
          </cell>
          <cell r="BB26">
            <v>0</v>
          </cell>
          <cell r="BC26">
            <v>0</v>
          </cell>
          <cell r="BD26">
            <v>0</v>
          </cell>
          <cell r="BE26">
            <v>0</v>
          </cell>
          <cell r="BF26">
            <v>0</v>
          </cell>
          <cell r="BG26">
            <v>0</v>
          </cell>
          <cell r="BH26">
            <v>0</v>
          </cell>
          <cell r="BI26">
            <v>0</v>
          </cell>
          <cell r="BJ26">
            <v>0</v>
          </cell>
          <cell r="BK26">
            <v>0</v>
          </cell>
          <cell r="BL26">
            <v>0</v>
          </cell>
          <cell r="BM26">
            <v>0</v>
          </cell>
          <cell r="BN26">
            <v>0</v>
          </cell>
          <cell r="BO26">
            <v>0</v>
          </cell>
          <cell r="BP26">
            <v>0</v>
          </cell>
        </row>
        <row r="27">
          <cell r="A27" t="str">
            <v>Rock Road</v>
          </cell>
          <cell r="C27">
            <v>338</v>
          </cell>
          <cell r="D27">
            <v>671</v>
          </cell>
          <cell r="E27">
            <v>4</v>
          </cell>
          <cell r="F27">
            <v>1013</v>
          </cell>
          <cell r="G27">
            <v>87</v>
          </cell>
          <cell r="H27">
            <v>241</v>
          </cell>
          <cell r="I27">
            <v>0</v>
          </cell>
          <cell r="J27">
            <v>0</v>
          </cell>
          <cell r="K27">
            <v>0</v>
          </cell>
          <cell r="L27">
            <v>0</v>
          </cell>
          <cell r="M27">
            <v>0</v>
          </cell>
          <cell r="N27">
            <v>0</v>
          </cell>
          <cell r="O27">
            <v>328</v>
          </cell>
          <cell r="P27">
            <v>35</v>
          </cell>
          <cell r="Q27">
            <v>37</v>
          </cell>
          <cell r="R27">
            <v>1</v>
          </cell>
          <cell r="S27">
            <v>1</v>
          </cell>
          <cell r="T27">
            <v>74</v>
          </cell>
          <cell r="U27">
            <v>1415</v>
          </cell>
          <cell r="V27">
            <v>1846</v>
          </cell>
          <cell r="W27">
            <v>1</v>
          </cell>
          <cell r="X27">
            <v>272</v>
          </cell>
          <cell r="Y27">
            <v>5</v>
          </cell>
          <cell r="Z27">
            <v>2124</v>
          </cell>
          <cell r="AA27">
            <v>43</v>
          </cell>
          <cell r="AB27">
            <v>21</v>
          </cell>
          <cell r="AC27">
            <v>98</v>
          </cell>
          <cell r="AD27">
            <v>162</v>
          </cell>
          <cell r="AE27">
            <v>2286</v>
          </cell>
          <cell r="AF27">
            <v>3701</v>
          </cell>
          <cell r="AG27">
            <v>0</v>
          </cell>
          <cell r="AH27">
            <v>6</v>
          </cell>
          <cell r="AI27">
            <v>0</v>
          </cell>
          <cell r="AJ27">
            <v>21</v>
          </cell>
          <cell r="AK27">
            <v>0</v>
          </cell>
          <cell r="AL27">
            <v>0</v>
          </cell>
          <cell r="AM27">
            <v>27</v>
          </cell>
          <cell r="AN27">
            <v>0</v>
          </cell>
          <cell r="AO27">
            <v>26</v>
          </cell>
          <cell r="AP27">
            <v>26</v>
          </cell>
          <cell r="AQ27">
            <v>0</v>
          </cell>
          <cell r="AR27">
            <v>0</v>
          </cell>
          <cell r="AS27">
            <v>0</v>
          </cell>
          <cell r="AT27">
            <v>0</v>
          </cell>
          <cell r="AU27">
            <v>0</v>
          </cell>
          <cell r="AV27">
            <v>0</v>
          </cell>
          <cell r="AW27">
            <v>0</v>
          </cell>
          <cell r="AX27">
            <v>0</v>
          </cell>
          <cell r="AY27">
            <v>18</v>
          </cell>
          <cell r="AZ27">
            <v>4</v>
          </cell>
          <cell r="BA27">
            <v>9</v>
          </cell>
          <cell r="BB27">
            <v>0</v>
          </cell>
          <cell r="BC27">
            <v>0</v>
          </cell>
          <cell r="BD27">
            <v>31</v>
          </cell>
          <cell r="BE27">
            <v>0</v>
          </cell>
          <cell r="BF27">
            <v>0</v>
          </cell>
          <cell r="BG27">
            <v>0</v>
          </cell>
          <cell r="BH27">
            <v>0</v>
          </cell>
          <cell r="BI27">
            <v>0</v>
          </cell>
          <cell r="BJ27">
            <v>0</v>
          </cell>
          <cell r="BK27">
            <v>31</v>
          </cell>
          <cell r="BL27">
            <v>1</v>
          </cell>
          <cell r="BM27">
            <v>0</v>
          </cell>
          <cell r="BN27">
            <v>0</v>
          </cell>
          <cell r="BO27">
            <v>0</v>
          </cell>
          <cell r="BP27">
            <v>0</v>
          </cell>
        </row>
        <row r="28">
          <cell r="A28" t="str">
            <v>Sawston</v>
          </cell>
          <cell r="C28">
            <v>168</v>
          </cell>
          <cell r="D28">
            <v>480</v>
          </cell>
          <cell r="E28">
            <v>2</v>
          </cell>
          <cell r="F28">
            <v>650</v>
          </cell>
          <cell r="G28">
            <v>73</v>
          </cell>
          <cell r="H28">
            <v>199</v>
          </cell>
          <cell r="I28">
            <v>0</v>
          </cell>
          <cell r="J28">
            <v>0</v>
          </cell>
          <cell r="K28">
            <v>7</v>
          </cell>
          <cell r="L28">
            <v>0</v>
          </cell>
          <cell r="M28">
            <v>0</v>
          </cell>
          <cell r="N28">
            <v>0</v>
          </cell>
          <cell r="O28">
            <v>279</v>
          </cell>
          <cell r="P28">
            <v>28</v>
          </cell>
          <cell r="Q28">
            <v>2</v>
          </cell>
          <cell r="R28">
            <v>1</v>
          </cell>
          <cell r="S28">
            <v>1</v>
          </cell>
          <cell r="T28">
            <v>32</v>
          </cell>
          <cell r="U28">
            <v>961</v>
          </cell>
          <cell r="V28">
            <v>1682</v>
          </cell>
          <cell r="W28">
            <v>0</v>
          </cell>
          <cell r="X28">
            <v>205</v>
          </cell>
          <cell r="Y28">
            <v>8</v>
          </cell>
          <cell r="Z28">
            <v>1895</v>
          </cell>
          <cell r="AA28">
            <v>30</v>
          </cell>
          <cell r="AB28">
            <v>14</v>
          </cell>
          <cell r="AC28">
            <v>65</v>
          </cell>
          <cell r="AD28">
            <v>109</v>
          </cell>
          <cell r="AE28">
            <v>2004</v>
          </cell>
          <cell r="AF28">
            <v>2965</v>
          </cell>
          <cell r="AG28">
            <v>0</v>
          </cell>
          <cell r="AH28">
            <v>0</v>
          </cell>
          <cell r="AI28">
            <v>3</v>
          </cell>
          <cell r="AJ28">
            <v>23</v>
          </cell>
          <cell r="AK28">
            <v>0</v>
          </cell>
          <cell r="AL28">
            <v>0</v>
          </cell>
          <cell r="AM28">
            <v>26</v>
          </cell>
          <cell r="AN28">
            <v>0</v>
          </cell>
          <cell r="AO28">
            <v>73</v>
          </cell>
          <cell r="AP28">
            <v>73</v>
          </cell>
          <cell r="AQ28">
            <v>0</v>
          </cell>
          <cell r="AR28">
            <v>0</v>
          </cell>
          <cell r="AS28">
            <v>0</v>
          </cell>
          <cell r="AT28">
            <v>0</v>
          </cell>
          <cell r="AU28">
            <v>0</v>
          </cell>
          <cell r="AV28">
            <v>0</v>
          </cell>
          <cell r="AW28">
            <v>0</v>
          </cell>
          <cell r="AX28">
            <v>0</v>
          </cell>
          <cell r="AY28">
            <v>2</v>
          </cell>
          <cell r="AZ28">
            <v>1</v>
          </cell>
          <cell r="BA28">
            <v>3</v>
          </cell>
          <cell r="BB28">
            <v>3</v>
          </cell>
          <cell r="BC28">
            <v>2</v>
          </cell>
          <cell r="BD28">
            <v>11</v>
          </cell>
          <cell r="BE28">
            <v>0</v>
          </cell>
          <cell r="BF28">
            <v>0</v>
          </cell>
          <cell r="BG28">
            <v>0</v>
          </cell>
          <cell r="BH28">
            <v>0</v>
          </cell>
          <cell r="BI28">
            <v>0</v>
          </cell>
          <cell r="BJ28">
            <v>0</v>
          </cell>
          <cell r="BK28">
            <v>11</v>
          </cell>
          <cell r="BL28">
            <v>0</v>
          </cell>
          <cell r="BM28">
            <v>0</v>
          </cell>
          <cell r="BN28">
            <v>0</v>
          </cell>
          <cell r="BO28">
            <v>0</v>
          </cell>
          <cell r="BP28">
            <v>0</v>
          </cell>
        </row>
        <row r="29">
          <cell r="A29" t="str">
            <v>Sawtry</v>
          </cell>
          <cell r="C29">
            <v>97</v>
          </cell>
          <cell r="D29">
            <v>243</v>
          </cell>
          <cell r="E29">
            <v>2</v>
          </cell>
          <cell r="F29">
            <v>342</v>
          </cell>
          <cell r="G29">
            <v>45</v>
          </cell>
          <cell r="H29">
            <v>57</v>
          </cell>
          <cell r="I29">
            <v>0</v>
          </cell>
          <cell r="J29">
            <v>0</v>
          </cell>
          <cell r="K29">
            <v>0</v>
          </cell>
          <cell r="L29">
            <v>0</v>
          </cell>
          <cell r="M29">
            <v>0</v>
          </cell>
          <cell r="N29">
            <v>0</v>
          </cell>
          <cell r="O29">
            <v>102</v>
          </cell>
          <cell r="P29">
            <v>3</v>
          </cell>
          <cell r="Q29">
            <v>2</v>
          </cell>
          <cell r="R29">
            <v>2</v>
          </cell>
          <cell r="S29">
            <v>0</v>
          </cell>
          <cell r="T29">
            <v>7</v>
          </cell>
          <cell r="U29">
            <v>451</v>
          </cell>
          <cell r="V29">
            <v>497</v>
          </cell>
          <cell r="W29">
            <v>0</v>
          </cell>
          <cell r="X29">
            <v>131</v>
          </cell>
          <cell r="Y29">
            <v>3</v>
          </cell>
          <cell r="Z29">
            <v>631</v>
          </cell>
          <cell r="AA29">
            <v>11</v>
          </cell>
          <cell r="AB29">
            <v>1</v>
          </cell>
          <cell r="AC29">
            <v>26</v>
          </cell>
          <cell r="AD29">
            <v>38</v>
          </cell>
          <cell r="AE29">
            <v>669</v>
          </cell>
          <cell r="AF29">
            <v>1120</v>
          </cell>
          <cell r="AG29">
            <v>0</v>
          </cell>
          <cell r="AH29">
            <v>0</v>
          </cell>
          <cell r="AI29">
            <v>0</v>
          </cell>
          <cell r="AJ29">
            <v>0</v>
          </cell>
          <cell r="AK29">
            <v>0</v>
          </cell>
          <cell r="AL29">
            <v>0</v>
          </cell>
          <cell r="AM29">
            <v>0</v>
          </cell>
          <cell r="AN29">
            <v>0</v>
          </cell>
          <cell r="AO29">
            <v>18</v>
          </cell>
          <cell r="AP29">
            <v>18</v>
          </cell>
          <cell r="AQ29">
            <v>0</v>
          </cell>
          <cell r="AR29">
            <v>0</v>
          </cell>
          <cell r="AS29">
            <v>0</v>
          </cell>
          <cell r="AT29">
            <v>0</v>
          </cell>
          <cell r="AU29">
            <v>0</v>
          </cell>
          <cell r="AV29">
            <v>0</v>
          </cell>
          <cell r="AW29">
            <v>0</v>
          </cell>
          <cell r="AX29">
            <v>0</v>
          </cell>
          <cell r="AY29">
            <v>0</v>
          </cell>
          <cell r="AZ29">
            <v>0</v>
          </cell>
          <cell r="BA29">
            <v>0</v>
          </cell>
          <cell r="BB29">
            <v>0</v>
          </cell>
          <cell r="BC29">
            <v>0</v>
          </cell>
          <cell r="BD29">
            <v>0</v>
          </cell>
          <cell r="BE29">
            <v>0</v>
          </cell>
          <cell r="BF29">
            <v>0</v>
          </cell>
          <cell r="BG29">
            <v>0</v>
          </cell>
          <cell r="BH29">
            <v>0</v>
          </cell>
          <cell r="BI29">
            <v>0</v>
          </cell>
          <cell r="BJ29">
            <v>0</v>
          </cell>
          <cell r="BK29">
            <v>0</v>
          </cell>
          <cell r="BL29">
            <v>0</v>
          </cell>
          <cell r="BM29">
            <v>0</v>
          </cell>
          <cell r="BN29">
            <v>0</v>
          </cell>
          <cell r="BO29">
            <v>0</v>
          </cell>
          <cell r="BP29">
            <v>0</v>
          </cell>
        </row>
        <row r="30">
          <cell r="A30" t="str">
            <v>Soham</v>
          </cell>
          <cell r="C30">
            <v>97</v>
          </cell>
          <cell r="D30">
            <v>276</v>
          </cell>
          <cell r="E30">
            <v>8</v>
          </cell>
          <cell r="F30">
            <v>381</v>
          </cell>
          <cell r="G30">
            <v>38</v>
          </cell>
          <cell r="H30">
            <v>61</v>
          </cell>
          <cell r="I30">
            <v>0</v>
          </cell>
          <cell r="J30">
            <v>0</v>
          </cell>
          <cell r="K30">
            <v>0</v>
          </cell>
          <cell r="L30">
            <v>0</v>
          </cell>
          <cell r="M30">
            <v>0</v>
          </cell>
          <cell r="N30">
            <v>0</v>
          </cell>
          <cell r="O30">
            <v>99</v>
          </cell>
          <cell r="P30">
            <v>20</v>
          </cell>
          <cell r="Q30">
            <v>15</v>
          </cell>
          <cell r="R30">
            <v>1</v>
          </cell>
          <cell r="S30">
            <v>0</v>
          </cell>
          <cell r="T30">
            <v>36</v>
          </cell>
          <cell r="U30">
            <v>516</v>
          </cell>
          <cell r="V30">
            <v>1148</v>
          </cell>
          <cell r="W30">
            <v>0</v>
          </cell>
          <cell r="X30">
            <v>138</v>
          </cell>
          <cell r="Y30">
            <v>17</v>
          </cell>
          <cell r="Z30">
            <v>1303</v>
          </cell>
          <cell r="AA30">
            <v>5</v>
          </cell>
          <cell r="AB30">
            <v>0</v>
          </cell>
          <cell r="AC30">
            <v>12</v>
          </cell>
          <cell r="AD30">
            <v>17</v>
          </cell>
          <cell r="AE30">
            <v>1320</v>
          </cell>
          <cell r="AF30">
            <v>1836</v>
          </cell>
          <cell r="AG30">
            <v>0</v>
          </cell>
          <cell r="AH30">
            <v>0</v>
          </cell>
          <cell r="AI30">
            <v>0</v>
          </cell>
          <cell r="AJ30">
            <v>22</v>
          </cell>
          <cell r="AK30">
            <v>0</v>
          </cell>
          <cell r="AL30">
            <v>0</v>
          </cell>
          <cell r="AM30">
            <v>22</v>
          </cell>
          <cell r="AN30">
            <v>0</v>
          </cell>
          <cell r="AO30">
            <v>10</v>
          </cell>
          <cell r="AP30">
            <v>10</v>
          </cell>
          <cell r="AQ30">
            <v>0</v>
          </cell>
          <cell r="AR30">
            <v>0</v>
          </cell>
          <cell r="AS30">
            <v>0</v>
          </cell>
          <cell r="AT30">
            <v>0</v>
          </cell>
          <cell r="AU30">
            <v>0</v>
          </cell>
          <cell r="AV30">
            <v>0</v>
          </cell>
          <cell r="AW30">
            <v>0</v>
          </cell>
          <cell r="AX30">
            <v>0</v>
          </cell>
          <cell r="AY30">
            <v>3</v>
          </cell>
          <cell r="AZ30">
            <v>1</v>
          </cell>
          <cell r="BA30">
            <v>0</v>
          </cell>
          <cell r="BB30">
            <v>1</v>
          </cell>
          <cell r="BC30">
            <v>0</v>
          </cell>
          <cell r="BD30">
            <v>5</v>
          </cell>
          <cell r="BE30">
            <v>0</v>
          </cell>
          <cell r="BF30">
            <v>0</v>
          </cell>
          <cell r="BG30">
            <v>0</v>
          </cell>
          <cell r="BH30">
            <v>0</v>
          </cell>
          <cell r="BI30">
            <v>0</v>
          </cell>
          <cell r="BJ30">
            <v>0</v>
          </cell>
          <cell r="BK30">
            <v>5</v>
          </cell>
          <cell r="BL30">
            <v>0</v>
          </cell>
          <cell r="BM30">
            <v>0</v>
          </cell>
          <cell r="BN30">
            <v>0</v>
          </cell>
          <cell r="BO30">
            <v>0</v>
          </cell>
          <cell r="BP30">
            <v>0</v>
          </cell>
        </row>
        <row r="31">
          <cell r="A31" t="str">
            <v>St Ives</v>
          </cell>
          <cell r="C31">
            <v>1625</v>
          </cell>
          <cell r="D31">
            <v>3907</v>
          </cell>
          <cell r="E31">
            <v>14</v>
          </cell>
          <cell r="F31">
            <v>5546</v>
          </cell>
          <cell r="G31">
            <v>572</v>
          </cell>
          <cell r="H31">
            <v>1019</v>
          </cell>
          <cell r="I31">
            <v>0</v>
          </cell>
          <cell r="J31">
            <v>0</v>
          </cell>
          <cell r="K31">
            <v>68</v>
          </cell>
          <cell r="L31">
            <v>0</v>
          </cell>
          <cell r="M31">
            <v>1</v>
          </cell>
          <cell r="N31">
            <v>0</v>
          </cell>
          <cell r="O31">
            <v>1660</v>
          </cell>
          <cell r="P31">
            <v>217</v>
          </cell>
          <cell r="Q31">
            <v>185</v>
          </cell>
          <cell r="R31">
            <v>23</v>
          </cell>
          <cell r="S31">
            <v>10</v>
          </cell>
          <cell r="T31">
            <v>435</v>
          </cell>
          <cell r="U31">
            <v>7641</v>
          </cell>
          <cell r="V31">
            <v>4648</v>
          </cell>
          <cell r="W31">
            <v>4</v>
          </cell>
          <cell r="X31">
            <v>617</v>
          </cell>
          <cell r="Y31">
            <v>26</v>
          </cell>
          <cell r="Z31">
            <v>5295</v>
          </cell>
          <cell r="AA31">
            <v>57</v>
          </cell>
          <cell r="AB31">
            <v>29</v>
          </cell>
          <cell r="AC31">
            <v>158</v>
          </cell>
          <cell r="AD31">
            <v>244</v>
          </cell>
          <cell r="AE31">
            <v>5539</v>
          </cell>
          <cell r="AF31">
            <v>13180</v>
          </cell>
          <cell r="AG31">
            <v>0</v>
          </cell>
          <cell r="AH31">
            <v>23</v>
          </cell>
          <cell r="AI31">
            <v>1</v>
          </cell>
          <cell r="AJ31">
            <v>100</v>
          </cell>
          <cell r="AK31">
            <v>0</v>
          </cell>
          <cell r="AL31">
            <v>0</v>
          </cell>
          <cell r="AM31">
            <v>124</v>
          </cell>
          <cell r="AN31">
            <v>0</v>
          </cell>
          <cell r="AO31">
            <v>59</v>
          </cell>
          <cell r="AP31">
            <v>59</v>
          </cell>
          <cell r="AQ31">
            <v>0</v>
          </cell>
          <cell r="AR31">
            <v>0</v>
          </cell>
          <cell r="AS31">
            <v>0</v>
          </cell>
          <cell r="AT31">
            <v>0</v>
          </cell>
          <cell r="AU31">
            <v>0</v>
          </cell>
          <cell r="AV31">
            <v>0</v>
          </cell>
          <cell r="AW31">
            <v>0</v>
          </cell>
          <cell r="AX31">
            <v>1</v>
          </cell>
          <cell r="AY31">
            <v>22</v>
          </cell>
          <cell r="AZ31">
            <v>11</v>
          </cell>
          <cell r="BA31">
            <v>19</v>
          </cell>
          <cell r="BB31">
            <v>19</v>
          </cell>
          <cell r="BC31">
            <v>0</v>
          </cell>
          <cell r="BD31">
            <v>72</v>
          </cell>
          <cell r="BE31">
            <v>0</v>
          </cell>
          <cell r="BF31">
            <v>0</v>
          </cell>
          <cell r="BG31">
            <v>0</v>
          </cell>
          <cell r="BH31">
            <v>0</v>
          </cell>
          <cell r="BI31">
            <v>0</v>
          </cell>
          <cell r="BJ31">
            <v>0</v>
          </cell>
          <cell r="BK31">
            <v>72</v>
          </cell>
          <cell r="BL31">
            <v>6</v>
          </cell>
          <cell r="BM31">
            <v>0</v>
          </cell>
          <cell r="BN31">
            <v>0</v>
          </cell>
          <cell r="BO31">
            <v>0</v>
          </cell>
          <cell r="BP31">
            <v>1</v>
          </cell>
        </row>
        <row r="32">
          <cell r="A32" t="str">
            <v>St Neots</v>
          </cell>
          <cell r="C32">
            <v>955</v>
          </cell>
          <cell r="D32">
            <v>3311</v>
          </cell>
          <cell r="E32">
            <v>18</v>
          </cell>
          <cell r="F32">
            <v>4284</v>
          </cell>
          <cell r="G32">
            <v>367</v>
          </cell>
          <cell r="H32">
            <v>689</v>
          </cell>
          <cell r="I32">
            <v>0</v>
          </cell>
          <cell r="J32">
            <v>0</v>
          </cell>
          <cell r="K32">
            <v>46</v>
          </cell>
          <cell r="L32">
            <v>8</v>
          </cell>
          <cell r="M32">
            <v>1</v>
          </cell>
          <cell r="N32">
            <v>0</v>
          </cell>
          <cell r="O32">
            <v>1111</v>
          </cell>
          <cell r="P32">
            <v>118</v>
          </cell>
          <cell r="Q32">
            <v>189</v>
          </cell>
          <cell r="R32">
            <v>7</v>
          </cell>
          <cell r="S32">
            <v>14</v>
          </cell>
          <cell r="T32">
            <v>328</v>
          </cell>
          <cell r="U32">
            <v>5723</v>
          </cell>
          <cell r="V32">
            <v>5611</v>
          </cell>
          <cell r="W32">
            <v>5</v>
          </cell>
          <cell r="X32">
            <v>812</v>
          </cell>
          <cell r="Y32">
            <v>19</v>
          </cell>
          <cell r="Z32">
            <v>6447</v>
          </cell>
          <cell r="AA32">
            <v>74</v>
          </cell>
          <cell r="AB32">
            <v>43</v>
          </cell>
          <cell r="AC32">
            <v>161</v>
          </cell>
          <cell r="AD32">
            <v>278</v>
          </cell>
          <cell r="AE32">
            <v>6725</v>
          </cell>
          <cell r="AF32">
            <v>12448</v>
          </cell>
          <cell r="AG32">
            <v>0</v>
          </cell>
          <cell r="AH32">
            <v>13</v>
          </cell>
          <cell r="AI32">
            <v>7</v>
          </cell>
          <cell r="AJ32">
            <v>128</v>
          </cell>
          <cell r="AK32">
            <v>0</v>
          </cell>
          <cell r="AL32">
            <v>0</v>
          </cell>
          <cell r="AM32">
            <v>148</v>
          </cell>
          <cell r="AN32">
            <v>0</v>
          </cell>
          <cell r="AO32">
            <v>59</v>
          </cell>
          <cell r="AP32">
            <v>59</v>
          </cell>
          <cell r="AQ32">
            <v>0</v>
          </cell>
          <cell r="AR32">
            <v>0</v>
          </cell>
          <cell r="AS32">
            <v>0</v>
          </cell>
          <cell r="AT32">
            <v>0</v>
          </cell>
          <cell r="AU32">
            <v>0</v>
          </cell>
          <cell r="AV32">
            <v>0</v>
          </cell>
          <cell r="AW32">
            <v>3</v>
          </cell>
          <cell r="AX32">
            <v>0</v>
          </cell>
          <cell r="AY32">
            <v>11</v>
          </cell>
          <cell r="AZ32">
            <v>17</v>
          </cell>
          <cell r="BA32">
            <v>20</v>
          </cell>
          <cell r="BB32">
            <v>8</v>
          </cell>
          <cell r="BC32">
            <v>1</v>
          </cell>
          <cell r="BD32">
            <v>60</v>
          </cell>
          <cell r="BE32">
            <v>0</v>
          </cell>
          <cell r="BF32">
            <v>0</v>
          </cell>
          <cell r="BG32">
            <v>0</v>
          </cell>
          <cell r="BH32">
            <v>0</v>
          </cell>
          <cell r="BI32">
            <v>0</v>
          </cell>
          <cell r="BJ32">
            <v>0</v>
          </cell>
          <cell r="BK32">
            <v>60</v>
          </cell>
          <cell r="BL32">
            <v>0</v>
          </cell>
          <cell r="BM32">
            <v>0</v>
          </cell>
          <cell r="BN32">
            <v>0</v>
          </cell>
          <cell r="BO32">
            <v>0</v>
          </cell>
          <cell r="BP32">
            <v>1</v>
          </cell>
        </row>
        <row r="33">
          <cell r="A33" t="str">
            <v>Warboys</v>
          </cell>
          <cell r="C33">
            <v>85</v>
          </cell>
          <cell r="D33">
            <v>358</v>
          </cell>
          <cell r="E33">
            <v>92</v>
          </cell>
          <cell r="F33">
            <v>535</v>
          </cell>
          <cell r="G33">
            <v>28</v>
          </cell>
          <cell r="H33">
            <v>37</v>
          </cell>
          <cell r="I33">
            <v>0</v>
          </cell>
          <cell r="J33">
            <v>0</v>
          </cell>
          <cell r="K33">
            <v>0</v>
          </cell>
          <cell r="L33">
            <v>0</v>
          </cell>
          <cell r="M33">
            <v>0</v>
          </cell>
          <cell r="N33">
            <v>0</v>
          </cell>
          <cell r="O33">
            <v>65</v>
          </cell>
          <cell r="P33">
            <v>15</v>
          </cell>
          <cell r="Q33">
            <v>2</v>
          </cell>
          <cell r="R33">
            <v>1</v>
          </cell>
          <cell r="S33">
            <v>0</v>
          </cell>
          <cell r="T33">
            <v>18</v>
          </cell>
          <cell r="U33">
            <v>618</v>
          </cell>
          <cell r="V33">
            <v>316</v>
          </cell>
          <cell r="W33">
            <v>0</v>
          </cell>
          <cell r="X33">
            <v>51</v>
          </cell>
          <cell r="Y33">
            <v>4</v>
          </cell>
          <cell r="Z33">
            <v>371</v>
          </cell>
          <cell r="AA33">
            <v>4</v>
          </cell>
          <cell r="AB33">
            <v>1</v>
          </cell>
          <cell r="AC33">
            <v>3</v>
          </cell>
          <cell r="AD33">
            <v>8</v>
          </cell>
          <cell r="AE33">
            <v>379</v>
          </cell>
          <cell r="AF33">
            <v>997</v>
          </cell>
          <cell r="AG33">
            <v>0</v>
          </cell>
          <cell r="AH33">
            <v>8</v>
          </cell>
          <cell r="AI33">
            <v>3</v>
          </cell>
          <cell r="AJ33">
            <v>11</v>
          </cell>
          <cell r="AK33">
            <v>0</v>
          </cell>
          <cell r="AL33">
            <v>0</v>
          </cell>
          <cell r="AM33">
            <v>22</v>
          </cell>
          <cell r="AN33">
            <v>0</v>
          </cell>
          <cell r="AO33">
            <v>0</v>
          </cell>
          <cell r="AP33">
            <v>0</v>
          </cell>
          <cell r="AQ33">
            <v>0</v>
          </cell>
          <cell r="AR33">
            <v>0</v>
          </cell>
          <cell r="AS33">
            <v>0</v>
          </cell>
          <cell r="AT33">
            <v>0</v>
          </cell>
          <cell r="AU33">
            <v>0</v>
          </cell>
          <cell r="AV33">
            <v>0</v>
          </cell>
          <cell r="AW33">
            <v>0</v>
          </cell>
          <cell r="AX33">
            <v>0</v>
          </cell>
          <cell r="AY33">
            <v>0</v>
          </cell>
          <cell r="AZ33">
            <v>0</v>
          </cell>
          <cell r="BA33">
            <v>0</v>
          </cell>
          <cell r="BB33">
            <v>0</v>
          </cell>
          <cell r="BC33">
            <v>0</v>
          </cell>
          <cell r="BD33">
            <v>0</v>
          </cell>
          <cell r="BE33">
            <v>0</v>
          </cell>
          <cell r="BF33">
            <v>0</v>
          </cell>
          <cell r="BG33">
            <v>0</v>
          </cell>
          <cell r="BH33">
            <v>0</v>
          </cell>
          <cell r="BI33">
            <v>0</v>
          </cell>
          <cell r="BJ33">
            <v>0</v>
          </cell>
          <cell r="BK33">
            <v>0</v>
          </cell>
          <cell r="BL33">
            <v>0</v>
          </cell>
          <cell r="BM33">
            <v>0</v>
          </cell>
          <cell r="BN33">
            <v>0</v>
          </cell>
          <cell r="BO33">
            <v>0</v>
          </cell>
          <cell r="BP33">
            <v>0</v>
          </cell>
        </row>
        <row r="34">
          <cell r="A34" t="str">
            <v>Whittlesey</v>
          </cell>
          <cell r="C34">
            <v>316</v>
          </cell>
          <cell r="D34">
            <v>978</v>
          </cell>
          <cell r="E34">
            <v>22</v>
          </cell>
          <cell r="F34">
            <v>1316</v>
          </cell>
          <cell r="G34">
            <v>78</v>
          </cell>
          <cell r="H34">
            <v>131</v>
          </cell>
          <cell r="I34">
            <v>2</v>
          </cell>
          <cell r="J34">
            <v>0</v>
          </cell>
          <cell r="K34">
            <v>3</v>
          </cell>
          <cell r="L34">
            <v>0</v>
          </cell>
          <cell r="M34">
            <v>0</v>
          </cell>
          <cell r="N34">
            <v>0</v>
          </cell>
          <cell r="O34">
            <v>214</v>
          </cell>
          <cell r="P34">
            <v>52</v>
          </cell>
          <cell r="Q34">
            <v>39</v>
          </cell>
          <cell r="R34">
            <v>2</v>
          </cell>
          <cell r="S34">
            <v>0</v>
          </cell>
          <cell r="T34">
            <v>93</v>
          </cell>
          <cell r="U34">
            <v>1623</v>
          </cell>
          <cell r="V34">
            <v>1110</v>
          </cell>
          <cell r="W34">
            <v>2</v>
          </cell>
          <cell r="X34">
            <v>152</v>
          </cell>
          <cell r="Y34">
            <v>4</v>
          </cell>
          <cell r="Z34">
            <v>1268</v>
          </cell>
          <cell r="AA34">
            <v>13</v>
          </cell>
          <cell r="AB34">
            <v>12</v>
          </cell>
          <cell r="AC34">
            <v>46</v>
          </cell>
          <cell r="AD34">
            <v>71</v>
          </cell>
          <cell r="AE34">
            <v>1339</v>
          </cell>
          <cell r="AF34">
            <v>2962</v>
          </cell>
          <cell r="AG34">
            <v>0</v>
          </cell>
          <cell r="AH34">
            <v>0</v>
          </cell>
          <cell r="AI34">
            <v>3</v>
          </cell>
          <cell r="AJ34">
            <v>27</v>
          </cell>
          <cell r="AK34">
            <v>0</v>
          </cell>
          <cell r="AL34">
            <v>0</v>
          </cell>
          <cell r="AM34">
            <v>30</v>
          </cell>
          <cell r="AN34">
            <v>0</v>
          </cell>
          <cell r="AO34">
            <v>15</v>
          </cell>
          <cell r="AP34">
            <v>15</v>
          </cell>
          <cell r="AQ34">
            <v>0</v>
          </cell>
          <cell r="AR34">
            <v>0</v>
          </cell>
          <cell r="AS34">
            <v>0</v>
          </cell>
          <cell r="AT34">
            <v>0</v>
          </cell>
          <cell r="AU34">
            <v>0</v>
          </cell>
          <cell r="AV34">
            <v>0</v>
          </cell>
          <cell r="AW34">
            <v>1</v>
          </cell>
          <cell r="AX34">
            <v>0</v>
          </cell>
          <cell r="AY34">
            <v>1</v>
          </cell>
          <cell r="AZ34">
            <v>0</v>
          </cell>
          <cell r="BA34">
            <v>0</v>
          </cell>
          <cell r="BB34">
            <v>1</v>
          </cell>
          <cell r="BC34">
            <v>0</v>
          </cell>
          <cell r="BD34">
            <v>3</v>
          </cell>
          <cell r="BE34">
            <v>0</v>
          </cell>
          <cell r="BF34">
            <v>0</v>
          </cell>
          <cell r="BG34">
            <v>0</v>
          </cell>
          <cell r="BH34">
            <v>0</v>
          </cell>
          <cell r="BI34">
            <v>0</v>
          </cell>
          <cell r="BJ34">
            <v>0</v>
          </cell>
          <cell r="BK34">
            <v>3</v>
          </cell>
          <cell r="BL34">
            <v>0</v>
          </cell>
          <cell r="BM34">
            <v>0</v>
          </cell>
          <cell r="BN34">
            <v>0</v>
          </cell>
          <cell r="BO34">
            <v>0</v>
          </cell>
          <cell r="BP34">
            <v>0</v>
          </cell>
        </row>
        <row r="35">
          <cell r="A35" t="str">
            <v>Willingham</v>
          </cell>
          <cell r="C35">
            <v>172</v>
          </cell>
          <cell r="D35">
            <v>418</v>
          </cell>
          <cell r="E35">
            <v>1</v>
          </cell>
          <cell r="F35">
            <v>591</v>
          </cell>
          <cell r="G35">
            <v>31</v>
          </cell>
          <cell r="H35">
            <v>65</v>
          </cell>
          <cell r="I35">
            <v>0</v>
          </cell>
          <cell r="J35">
            <v>0</v>
          </cell>
          <cell r="K35">
            <v>0</v>
          </cell>
          <cell r="L35">
            <v>0</v>
          </cell>
          <cell r="M35">
            <v>0</v>
          </cell>
          <cell r="N35">
            <v>0</v>
          </cell>
          <cell r="O35">
            <v>96</v>
          </cell>
          <cell r="P35">
            <v>17</v>
          </cell>
          <cell r="Q35">
            <v>18</v>
          </cell>
          <cell r="R35">
            <v>7</v>
          </cell>
          <cell r="S35">
            <v>0</v>
          </cell>
          <cell r="T35">
            <v>42</v>
          </cell>
          <cell r="U35">
            <v>729</v>
          </cell>
          <cell r="V35">
            <v>707</v>
          </cell>
          <cell r="W35">
            <v>0</v>
          </cell>
          <cell r="X35">
            <v>110</v>
          </cell>
          <cell r="Y35">
            <v>2</v>
          </cell>
          <cell r="Z35">
            <v>819</v>
          </cell>
          <cell r="AA35">
            <v>8</v>
          </cell>
          <cell r="AB35">
            <v>6</v>
          </cell>
          <cell r="AC35">
            <v>23</v>
          </cell>
          <cell r="AD35">
            <v>37</v>
          </cell>
          <cell r="AE35">
            <v>856</v>
          </cell>
          <cell r="AF35">
            <v>1585</v>
          </cell>
          <cell r="AG35">
            <v>0</v>
          </cell>
          <cell r="AH35">
            <v>0</v>
          </cell>
          <cell r="AI35">
            <v>1</v>
          </cell>
          <cell r="AJ35">
            <v>6</v>
          </cell>
          <cell r="AK35">
            <v>0</v>
          </cell>
          <cell r="AL35">
            <v>0</v>
          </cell>
          <cell r="AM35">
            <v>7</v>
          </cell>
          <cell r="AN35">
            <v>0</v>
          </cell>
          <cell r="AO35">
            <v>16</v>
          </cell>
          <cell r="AP35">
            <v>16</v>
          </cell>
          <cell r="AQ35">
            <v>0</v>
          </cell>
          <cell r="AR35">
            <v>0</v>
          </cell>
          <cell r="AS35">
            <v>0</v>
          </cell>
          <cell r="AT35">
            <v>0</v>
          </cell>
          <cell r="AU35">
            <v>0</v>
          </cell>
          <cell r="AV35">
            <v>0</v>
          </cell>
          <cell r="AW35">
            <v>0</v>
          </cell>
          <cell r="AX35">
            <v>0</v>
          </cell>
          <cell r="AY35">
            <v>0</v>
          </cell>
          <cell r="AZ35">
            <v>0</v>
          </cell>
          <cell r="BA35">
            <v>0</v>
          </cell>
          <cell r="BB35">
            <v>0</v>
          </cell>
          <cell r="BC35">
            <v>0</v>
          </cell>
          <cell r="BD35">
            <v>0</v>
          </cell>
          <cell r="BE35">
            <v>0</v>
          </cell>
          <cell r="BF35">
            <v>0</v>
          </cell>
          <cell r="BG35">
            <v>0</v>
          </cell>
          <cell r="BH35">
            <v>0</v>
          </cell>
          <cell r="BI35">
            <v>0</v>
          </cell>
          <cell r="BJ35">
            <v>0</v>
          </cell>
          <cell r="BK35">
            <v>0</v>
          </cell>
          <cell r="BL35">
            <v>0</v>
          </cell>
          <cell r="BM35">
            <v>0</v>
          </cell>
          <cell r="BN35">
            <v>0</v>
          </cell>
          <cell r="BO35">
            <v>0</v>
          </cell>
          <cell r="BP35">
            <v>0</v>
          </cell>
        </row>
        <row r="36">
          <cell r="A36" t="str">
            <v>Wisbech</v>
          </cell>
          <cell r="C36">
            <v>710</v>
          </cell>
          <cell r="D36">
            <v>1997</v>
          </cell>
          <cell r="E36">
            <v>133</v>
          </cell>
          <cell r="F36">
            <v>2840</v>
          </cell>
          <cell r="G36">
            <v>204</v>
          </cell>
          <cell r="H36">
            <v>522</v>
          </cell>
          <cell r="I36">
            <v>2</v>
          </cell>
          <cell r="J36">
            <v>0</v>
          </cell>
          <cell r="K36">
            <v>26</v>
          </cell>
          <cell r="L36">
            <v>0</v>
          </cell>
          <cell r="M36">
            <v>0</v>
          </cell>
          <cell r="N36">
            <v>1</v>
          </cell>
          <cell r="O36">
            <v>755</v>
          </cell>
          <cell r="P36">
            <v>73</v>
          </cell>
          <cell r="Q36">
            <v>72</v>
          </cell>
          <cell r="R36">
            <v>1</v>
          </cell>
          <cell r="S36">
            <v>1</v>
          </cell>
          <cell r="T36">
            <v>147</v>
          </cell>
          <cell r="U36">
            <v>3742</v>
          </cell>
          <cell r="V36">
            <v>2176</v>
          </cell>
          <cell r="W36">
            <v>2</v>
          </cell>
          <cell r="X36">
            <v>431</v>
          </cell>
          <cell r="Y36">
            <v>20</v>
          </cell>
          <cell r="Z36">
            <v>2629</v>
          </cell>
          <cell r="AA36">
            <v>27</v>
          </cell>
          <cell r="AB36">
            <v>14</v>
          </cell>
          <cell r="AC36">
            <v>53</v>
          </cell>
          <cell r="AD36">
            <v>94</v>
          </cell>
          <cell r="AE36">
            <v>2723</v>
          </cell>
          <cell r="AF36">
            <v>6465</v>
          </cell>
          <cell r="AG36">
            <v>0</v>
          </cell>
          <cell r="AH36">
            <v>7</v>
          </cell>
          <cell r="AI36">
            <v>2</v>
          </cell>
          <cell r="AJ36">
            <v>95</v>
          </cell>
          <cell r="AK36">
            <v>0</v>
          </cell>
          <cell r="AL36">
            <v>0</v>
          </cell>
          <cell r="AM36">
            <v>104</v>
          </cell>
          <cell r="AN36">
            <v>0</v>
          </cell>
          <cell r="AO36">
            <v>9</v>
          </cell>
          <cell r="AP36">
            <v>9</v>
          </cell>
          <cell r="AQ36">
            <v>0</v>
          </cell>
          <cell r="AR36">
            <v>0</v>
          </cell>
          <cell r="AS36">
            <v>0</v>
          </cell>
          <cell r="AT36">
            <v>0</v>
          </cell>
          <cell r="AU36">
            <v>0</v>
          </cell>
          <cell r="AV36">
            <v>0</v>
          </cell>
          <cell r="AW36">
            <v>0</v>
          </cell>
          <cell r="AX36">
            <v>0</v>
          </cell>
          <cell r="AY36">
            <v>15</v>
          </cell>
          <cell r="AZ36">
            <v>7</v>
          </cell>
          <cell r="BA36">
            <v>6</v>
          </cell>
          <cell r="BB36">
            <v>4</v>
          </cell>
          <cell r="BC36">
            <v>0</v>
          </cell>
          <cell r="BD36">
            <v>32</v>
          </cell>
          <cell r="BE36">
            <v>0</v>
          </cell>
          <cell r="BF36">
            <v>0</v>
          </cell>
          <cell r="BG36">
            <v>0</v>
          </cell>
          <cell r="BH36">
            <v>0</v>
          </cell>
          <cell r="BI36">
            <v>0</v>
          </cell>
          <cell r="BJ36">
            <v>0</v>
          </cell>
          <cell r="BK36">
            <v>32</v>
          </cell>
          <cell r="BL36">
            <v>0</v>
          </cell>
          <cell r="BM36">
            <v>0</v>
          </cell>
          <cell r="BN36">
            <v>0</v>
          </cell>
          <cell r="BO36">
            <v>0</v>
          </cell>
          <cell r="BP36">
            <v>2</v>
          </cell>
        </row>
        <row r="37">
          <cell r="A37" t="str">
            <v>Yaxley</v>
          </cell>
          <cell r="C37">
            <v>254</v>
          </cell>
          <cell r="D37">
            <v>664</v>
          </cell>
          <cell r="E37">
            <v>10</v>
          </cell>
          <cell r="F37">
            <v>928</v>
          </cell>
          <cell r="G37">
            <v>44</v>
          </cell>
          <cell r="H37">
            <v>131</v>
          </cell>
          <cell r="I37">
            <v>0</v>
          </cell>
          <cell r="J37">
            <v>0</v>
          </cell>
          <cell r="K37">
            <v>0</v>
          </cell>
          <cell r="L37">
            <v>0</v>
          </cell>
          <cell r="M37">
            <v>0</v>
          </cell>
          <cell r="N37">
            <v>0</v>
          </cell>
          <cell r="O37">
            <v>175</v>
          </cell>
          <cell r="P37">
            <v>62</v>
          </cell>
          <cell r="Q37">
            <v>51</v>
          </cell>
          <cell r="R37">
            <v>2</v>
          </cell>
          <cell r="S37">
            <v>0</v>
          </cell>
          <cell r="T37">
            <v>115</v>
          </cell>
          <cell r="U37">
            <v>1218</v>
          </cell>
          <cell r="V37">
            <v>1558</v>
          </cell>
          <cell r="W37">
            <v>1</v>
          </cell>
          <cell r="X37">
            <v>176</v>
          </cell>
          <cell r="Y37">
            <v>10</v>
          </cell>
          <cell r="Z37">
            <v>1745</v>
          </cell>
          <cell r="AA37">
            <v>17</v>
          </cell>
          <cell r="AB37">
            <v>10</v>
          </cell>
          <cell r="AC37">
            <v>57</v>
          </cell>
          <cell r="AD37">
            <v>84</v>
          </cell>
          <cell r="AE37">
            <v>1829</v>
          </cell>
          <cell r="AF37">
            <v>3047</v>
          </cell>
          <cell r="AG37">
            <v>0</v>
          </cell>
          <cell r="AH37">
            <v>0</v>
          </cell>
          <cell r="AI37">
            <v>1</v>
          </cell>
          <cell r="AJ37">
            <v>29</v>
          </cell>
          <cell r="AK37">
            <v>0</v>
          </cell>
          <cell r="AL37">
            <v>0</v>
          </cell>
          <cell r="AM37">
            <v>30</v>
          </cell>
          <cell r="AN37">
            <v>0</v>
          </cell>
          <cell r="AO37">
            <v>8</v>
          </cell>
          <cell r="AP37">
            <v>8</v>
          </cell>
          <cell r="AQ37">
            <v>0</v>
          </cell>
          <cell r="AR37">
            <v>0</v>
          </cell>
          <cell r="AS37">
            <v>0</v>
          </cell>
          <cell r="AT37">
            <v>0</v>
          </cell>
          <cell r="AU37">
            <v>0</v>
          </cell>
          <cell r="AV37">
            <v>0</v>
          </cell>
          <cell r="AW37">
            <v>0</v>
          </cell>
          <cell r="AX37">
            <v>0</v>
          </cell>
          <cell r="AY37">
            <v>2</v>
          </cell>
          <cell r="AZ37">
            <v>1</v>
          </cell>
          <cell r="BA37">
            <v>1</v>
          </cell>
          <cell r="BB37">
            <v>1</v>
          </cell>
          <cell r="BC37">
            <v>0</v>
          </cell>
          <cell r="BD37">
            <v>5</v>
          </cell>
          <cell r="BE37">
            <v>0</v>
          </cell>
          <cell r="BF37">
            <v>0</v>
          </cell>
          <cell r="BG37">
            <v>0</v>
          </cell>
          <cell r="BH37">
            <v>0</v>
          </cell>
          <cell r="BI37">
            <v>0</v>
          </cell>
          <cell r="BJ37">
            <v>0</v>
          </cell>
          <cell r="BK37">
            <v>5</v>
          </cell>
          <cell r="BL37">
            <v>0</v>
          </cell>
          <cell r="BM37">
            <v>0</v>
          </cell>
          <cell r="BN37">
            <v>0</v>
          </cell>
          <cell r="BO37">
            <v>0</v>
          </cell>
          <cell r="BP37">
            <v>0</v>
          </cell>
        </row>
        <row r="38">
          <cell r="A38" t="str">
            <v>Grand Total</v>
          </cell>
          <cell r="C38">
            <v>13815</v>
          </cell>
          <cell r="D38">
            <v>37472</v>
          </cell>
          <cell r="E38">
            <v>640</v>
          </cell>
          <cell r="F38">
            <v>51927</v>
          </cell>
          <cell r="G38">
            <v>6037</v>
          </cell>
          <cell r="H38">
            <v>13003</v>
          </cell>
          <cell r="I38">
            <v>10</v>
          </cell>
          <cell r="J38">
            <v>22</v>
          </cell>
          <cell r="K38">
            <v>764</v>
          </cell>
          <cell r="L38">
            <v>191</v>
          </cell>
          <cell r="M38">
            <v>5</v>
          </cell>
          <cell r="N38">
            <v>1</v>
          </cell>
          <cell r="O38">
            <v>20033</v>
          </cell>
          <cell r="P38">
            <v>2136</v>
          </cell>
          <cell r="Q38">
            <v>1927</v>
          </cell>
          <cell r="R38">
            <v>110</v>
          </cell>
          <cell r="S38">
            <v>98</v>
          </cell>
          <cell r="T38">
            <v>4271</v>
          </cell>
          <cell r="U38">
            <v>76231</v>
          </cell>
          <cell r="V38">
            <v>78798</v>
          </cell>
          <cell r="W38">
            <v>153</v>
          </cell>
          <cell r="X38">
            <v>10533</v>
          </cell>
          <cell r="Y38">
            <v>443</v>
          </cell>
          <cell r="Z38">
            <v>89927</v>
          </cell>
          <cell r="AA38">
            <v>1110</v>
          </cell>
          <cell r="AB38">
            <v>542</v>
          </cell>
          <cell r="AC38">
            <v>2800</v>
          </cell>
          <cell r="AD38">
            <v>4452</v>
          </cell>
          <cell r="AE38">
            <v>94379</v>
          </cell>
          <cell r="AF38">
            <v>170610</v>
          </cell>
          <cell r="AG38">
            <v>4</v>
          </cell>
          <cell r="AH38">
            <v>181</v>
          </cell>
          <cell r="AI38">
            <v>75</v>
          </cell>
          <cell r="AJ38">
            <v>1338</v>
          </cell>
          <cell r="AK38">
            <v>0</v>
          </cell>
          <cell r="AL38">
            <v>5</v>
          </cell>
          <cell r="AM38">
            <v>1603</v>
          </cell>
          <cell r="AN38">
            <v>3</v>
          </cell>
          <cell r="AO38">
            <v>1124</v>
          </cell>
          <cell r="AP38">
            <v>1127</v>
          </cell>
          <cell r="AQ38">
            <v>4</v>
          </cell>
          <cell r="AR38">
            <v>4</v>
          </cell>
          <cell r="AS38">
            <v>4</v>
          </cell>
          <cell r="AT38">
            <v>1</v>
          </cell>
          <cell r="AU38">
            <v>0</v>
          </cell>
          <cell r="AV38">
            <v>13</v>
          </cell>
          <cell r="AW38">
            <v>20</v>
          </cell>
          <cell r="AX38">
            <v>13</v>
          </cell>
          <cell r="AY38">
            <v>355</v>
          </cell>
          <cell r="AZ38">
            <v>226</v>
          </cell>
          <cell r="BA38">
            <v>303</v>
          </cell>
          <cell r="BB38">
            <v>235</v>
          </cell>
          <cell r="BC38">
            <v>20</v>
          </cell>
          <cell r="BD38">
            <v>1172</v>
          </cell>
          <cell r="BE38">
            <v>0</v>
          </cell>
          <cell r="BF38">
            <v>0</v>
          </cell>
          <cell r="BG38">
            <v>0</v>
          </cell>
          <cell r="BH38">
            <v>0</v>
          </cell>
          <cell r="BI38">
            <v>0</v>
          </cell>
          <cell r="BJ38">
            <v>0</v>
          </cell>
          <cell r="BK38">
            <v>1185</v>
          </cell>
          <cell r="BL38">
            <v>60</v>
          </cell>
          <cell r="BM38">
            <v>0</v>
          </cell>
          <cell r="BN38">
            <v>0</v>
          </cell>
          <cell r="BO38">
            <v>0</v>
          </cell>
          <cell r="BP38">
            <v>25</v>
          </cell>
        </row>
        <row r="40">
          <cell r="A40" t="str">
            <v>Library Access Points/Community or Jointly Run Libraries</v>
          </cell>
          <cell r="C40" t="str">
            <v>Adult
Fiction
Hardback</v>
          </cell>
          <cell r="D40" t="str">
            <v>Adult
Fiction
Paperback</v>
          </cell>
          <cell r="E40" t="str">
            <v>Quick
Pick
Fiction</v>
          </cell>
          <cell r="F40" t="str">
            <v>Total
Adult
Fiction</v>
          </cell>
          <cell r="G40" t="str">
            <v>Adult
Non-Fiction
Hardback</v>
          </cell>
          <cell r="H40" t="str">
            <v>Adult
Non-Fiction
Paperback</v>
          </cell>
          <cell r="I40" t="str">
            <v>Quick
Pick
Non-Fiction</v>
          </cell>
          <cell r="J40" t="str">
            <v>Magazine
for Loan</v>
          </cell>
          <cell r="K40" t="str">
            <v>Map</v>
          </cell>
          <cell r="L40" t="str">
            <v>Music &amp;
Vocal
Scores</v>
          </cell>
          <cell r="M40" t="str">
            <v>Inter-
Library
Loan</v>
          </cell>
          <cell r="N40" t="str">
            <v>Reference</v>
          </cell>
          <cell r="O40" t="str">
            <v>Total
Adult
Non
Fiction</v>
          </cell>
          <cell r="P40" t="str">
            <v>Adult
Fiction
Large Print
Hardback</v>
          </cell>
          <cell r="Q40" t="str">
            <v>Adult 
Fiction
Large Print
Paperback</v>
          </cell>
          <cell r="R40" t="str">
            <v>Adult
Non-fiction
Large Print
Hardback</v>
          </cell>
          <cell r="S40" t="str">
            <v>Adult
Non-fiction
Large Print
Paperback</v>
          </cell>
          <cell r="T40" t="str">
            <v>Total
Adult
Large
Print</v>
          </cell>
          <cell r="U40" t="str">
            <v>Total
Adult
Book
Issues</v>
          </cell>
          <cell r="V40" t="str">
            <v>Junior
Fiction</v>
          </cell>
          <cell r="W40" t="str">
            <v>Junior
Large
Print</v>
          </cell>
          <cell r="X40" t="str">
            <v>Junior
Non
Fiction</v>
          </cell>
          <cell r="Y40" t="str">
            <v>Picture
Books</v>
          </cell>
          <cell r="Z40" t="str">
            <v>Total
Junior
Books</v>
          </cell>
          <cell r="AA40" t="str">
            <v>Young
Adult</v>
          </cell>
          <cell r="AB40" t="str">
            <v>Young
Adult
Plus</v>
          </cell>
          <cell r="AC40" t="str">
            <v>Teen-
ager</v>
          </cell>
          <cell r="AD40" t="str">
            <v>Total
Young
Adult
Books</v>
          </cell>
          <cell r="AE40" t="str">
            <v>Total
Children's
Book
Issues</v>
          </cell>
          <cell r="AF40" t="str">
            <v>Total
Book
Issues</v>
          </cell>
          <cell r="AG40" t="str">
            <v>Adult
Spoken
Word
Cassette</v>
          </cell>
          <cell r="AH40" t="str">
            <v>Adult
Spoken Word
Cassette Set</v>
          </cell>
          <cell r="AI40" t="str">
            <v>Adult
Spoken
Word
CD</v>
          </cell>
          <cell r="AJ40" t="str">
            <v>Adult
Spoken
Word
CD Set</v>
          </cell>
          <cell r="AK40" t="str">
            <v>Adult
Spoken
Word
Free</v>
          </cell>
          <cell r="AL40" t="str">
            <v>MP3
Spoken Word
CD</v>
          </cell>
          <cell r="AM40" t="str">
            <v>Total
Adult
Spoken
Word</v>
          </cell>
          <cell r="AN40" t="str">
            <v>Children's
Spoken
Word
Cassette
Set</v>
          </cell>
          <cell r="AO40" t="str">
            <v>Children's
Spoken
Word
CD Set</v>
          </cell>
          <cell r="AP40" t="str">
            <v>Total
Children's
Spoken
Word</v>
          </cell>
          <cell r="AQ40" t="str">
            <v>Blu-Ray
U</v>
          </cell>
          <cell r="AR40" t="str">
            <v>Blu-Ray
PG</v>
          </cell>
          <cell r="AS40" t="str">
            <v>Blu-Ray
12</v>
          </cell>
          <cell r="AT40" t="str">
            <v>Blu-Ray
15</v>
          </cell>
          <cell r="AU40" t="str">
            <v>Blu-Ray
18</v>
          </cell>
          <cell r="AV40" t="str">
            <v>Total
Blu-Ray</v>
          </cell>
          <cell r="AW40" t="str">
            <v>DVD
Free</v>
          </cell>
          <cell r="AX40" t="str">
            <v>DVD
Short</v>
          </cell>
          <cell r="AY40" t="str">
            <v>DVD
U</v>
          </cell>
          <cell r="AZ40" t="str">
            <v>DVD
PG</v>
          </cell>
          <cell r="BA40" t="str">
            <v>DVD
12</v>
          </cell>
          <cell r="BB40" t="str">
            <v>DVD
15</v>
          </cell>
          <cell r="BC40" t="str">
            <v>DVD
18</v>
          </cell>
          <cell r="BD40" t="str">
            <v>Total
DVD</v>
          </cell>
          <cell r="BE40" t="str">
            <v>DVD
Premier
U</v>
          </cell>
          <cell r="BF40" t="str">
            <v>DVD
Premier
PG</v>
          </cell>
          <cell r="BG40" t="str">
            <v>DVD
Premier
12</v>
          </cell>
          <cell r="BH40" t="str">
            <v>DVD
Premier
15</v>
          </cell>
          <cell r="BI40" t="str">
            <v>DVD
Premier
18</v>
          </cell>
          <cell r="BJ40" t="str">
            <v>Total
DVD
Premier</v>
          </cell>
          <cell r="BK40" t="str">
            <v>Total
Blu-Ray
and DVD
Issues</v>
          </cell>
          <cell r="BL40" t="str">
            <v>Music
CD</v>
          </cell>
          <cell r="BM40" t="str">
            <v>CD-ROM</v>
          </cell>
          <cell r="BN40" t="str">
            <v>Local
Studies
Videos</v>
          </cell>
          <cell r="BO40" t="str">
            <v>A/V
Equipment</v>
          </cell>
          <cell r="BP40" t="str">
            <v>Devices
and
Electronics</v>
          </cell>
        </row>
        <row r="41">
          <cell r="A41" t="str">
            <v>Bassingbourn</v>
          </cell>
          <cell r="C41">
            <v>6</v>
          </cell>
          <cell r="D41">
            <v>204</v>
          </cell>
          <cell r="E41">
            <v>1</v>
          </cell>
          <cell r="F41">
            <v>211</v>
          </cell>
          <cell r="G41">
            <v>20</v>
          </cell>
          <cell r="H41">
            <v>38</v>
          </cell>
          <cell r="I41">
            <v>0</v>
          </cell>
          <cell r="J41">
            <v>0</v>
          </cell>
          <cell r="K41">
            <v>0</v>
          </cell>
          <cell r="L41">
            <v>0</v>
          </cell>
          <cell r="M41">
            <v>0</v>
          </cell>
          <cell r="N41">
            <v>0</v>
          </cell>
          <cell r="O41">
            <v>58</v>
          </cell>
          <cell r="P41">
            <v>0</v>
          </cell>
          <cell r="Q41">
            <v>4</v>
          </cell>
          <cell r="R41">
            <v>0</v>
          </cell>
          <cell r="S41">
            <v>0</v>
          </cell>
          <cell r="T41">
            <v>4</v>
          </cell>
          <cell r="U41">
            <v>273</v>
          </cell>
          <cell r="V41">
            <v>235</v>
          </cell>
          <cell r="W41">
            <v>13</v>
          </cell>
          <cell r="X41">
            <v>15</v>
          </cell>
          <cell r="Y41">
            <v>0</v>
          </cell>
          <cell r="Z41">
            <v>263</v>
          </cell>
          <cell r="AA41">
            <v>10</v>
          </cell>
          <cell r="AB41">
            <v>0</v>
          </cell>
          <cell r="AC41">
            <v>1</v>
          </cell>
          <cell r="AD41">
            <v>11</v>
          </cell>
          <cell r="AE41">
            <v>274</v>
          </cell>
          <cell r="AF41">
            <v>547</v>
          </cell>
          <cell r="AG41">
            <v>0</v>
          </cell>
          <cell r="AH41">
            <v>0</v>
          </cell>
          <cell r="AI41">
            <v>0</v>
          </cell>
          <cell r="AJ41">
            <v>0</v>
          </cell>
          <cell r="AK41">
            <v>0</v>
          </cell>
          <cell r="AL41">
            <v>0</v>
          </cell>
          <cell r="AM41">
            <v>0</v>
          </cell>
          <cell r="AN41">
            <v>0</v>
          </cell>
          <cell r="AO41">
            <v>2</v>
          </cell>
          <cell r="AP41">
            <v>2</v>
          </cell>
          <cell r="AQ41">
            <v>0</v>
          </cell>
          <cell r="AR41">
            <v>0</v>
          </cell>
          <cell r="AS41">
            <v>0</v>
          </cell>
          <cell r="AT41">
            <v>0</v>
          </cell>
          <cell r="AU41">
            <v>0</v>
          </cell>
          <cell r="AV41">
            <v>0</v>
          </cell>
          <cell r="AW41">
            <v>0</v>
          </cell>
          <cell r="AX41">
            <v>0</v>
          </cell>
          <cell r="AY41">
            <v>0</v>
          </cell>
          <cell r="AZ41">
            <v>0</v>
          </cell>
          <cell r="BA41">
            <v>0</v>
          </cell>
          <cell r="BB41">
            <v>0</v>
          </cell>
          <cell r="BC41">
            <v>0</v>
          </cell>
          <cell r="BD41">
            <v>0</v>
          </cell>
          <cell r="BE41">
            <v>0</v>
          </cell>
          <cell r="BF41">
            <v>0</v>
          </cell>
          <cell r="BG41">
            <v>0</v>
          </cell>
          <cell r="BH41">
            <v>0</v>
          </cell>
          <cell r="BI41">
            <v>0</v>
          </cell>
          <cell r="BJ41">
            <v>0</v>
          </cell>
          <cell r="BK41">
            <v>0</v>
          </cell>
          <cell r="BL41">
            <v>1</v>
          </cell>
          <cell r="BM41">
            <v>0</v>
          </cell>
          <cell r="BN41">
            <v>0</v>
          </cell>
          <cell r="BO41">
            <v>0</v>
          </cell>
          <cell r="BP41">
            <v>0</v>
          </cell>
        </row>
        <row r="42">
          <cell r="A42" t="str">
            <v>Bottisham</v>
          </cell>
          <cell r="C42">
            <v>33</v>
          </cell>
          <cell r="D42">
            <v>227</v>
          </cell>
          <cell r="E42">
            <v>14</v>
          </cell>
          <cell r="F42">
            <v>274</v>
          </cell>
          <cell r="G42">
            <v>31</v>
          </cell>
          <cell r="H42">
            <v>28</v>
          </cell>
          <cell r="I42">
            <v>1</v>
          </cell>
          <cell r="J42">
            <v>0</v>
          </cell>
          <cell r="K42">
            <v>0</v>
          </cell>
          <cell r="L42">
            <v>0</v>
          </cell>
          <cell r="M42">
            <v>0</v>
          </cell>
          <cell r="N42">
            <v>0</v>
          </cell>
          <cell r="O42">
            <v>60</v>
          </cell>
          <cell r="P42">
            <v>0</v>
          </cell>
          <cell r="Q42">
            <v>2</v>
          </cell>
          <cell r="R42">
            <v>0</v>
          </cell>
          <cell r="S42">
            <v>0</v>
          </cell>
          <cell r="T42">
            <v>2</v>
          </cell>
          <cell r="U42">
            <v>336</v>
          </cell>
          <cell r="V42">
            <v>789</v>
          </cell>
          <cell r="W42">
            <v>1</v>
          </cell>
          <cell r="X42">
            <v>139</v>
          </cell>
          <cell r="Y42">
            <v>62</v>
          </cell>
          <cell r="Z42">
            <v>991</v>
          </cell>
          <cell r="AA42">
            <v>146</v>
          </cell>
          <cell r="AB42">
            <v>34</v>
          </cell>
          <cell r="AC42">
            <v>4</v>
          </cell>
          <cell r="AD42">
            <v>184</v>
          </cell>
          <cell r="AE42">
            <v>1175</v>
          </cell>
          <cell r="AF42">
            <v>1511</v>
          </cell>
          <cell r="AG42">
            <v>0</v>
          </cell>
          <cell r="AH42">
            <v>0</v>
          </cell>
          <cell r="AI42">
            <v>1</v>
          </cell>
          <cell r="AJ42">
            <v>1</v>
          </cell>
          <cell r="AK42">
            <v>0</v>
          </cell>
          <cell r="AL42">
            <v>0</v>
          </cell>
          <cell r="AM42">
            <v>2</v>
          </cell>
          <cell r="AN42">
            <v>0</v>
          </cell>
          <cell r="AO42">
            <v>16</v>
          </cell>
          <cell r="AP42">
            <v>16</v>
          </cell>
          <cell r="AQ42">
            <v>0</v>
          </cell>
          <cell r="AR42">
            <v>0</v>
          </cell>
          <cell r="AS42">
            <v>0</v>
          </cell>
          <cell r="AT42">
            <v>0</v>
          </cell>
          <cell r="AU42">
            <v>0</v>
          </cell>
          <cell r="AV42">
            <v>0</v>
          </cell>
          <cell r="AW42">
            <v>0</v>
          </cell>
          <cell r="AX42">
            <v>0</v>
          </cell>
          <cell r="AY42">
            <v>0</v>
          </cell>
          <cell r="AZ42">
            <v>0</v>
          </cell>
          <cell r="BA42">
            <v>0</v>
          </cell>
          <cell r="BB42">
            <v>0</v>
          </cell>
          <cell r="BC42">
            <v>0</v>
          </cell>
          <cell r="BD42">
            <v>0</v>
          </cell>
          <cell r="BE42">
            <v>0</v>
          </cell>
          <cell r="BF42">
            <v>0</v>
          </cell>
          <cell r="BG42">
            <v>0</v>
          </cell>
          <cell r="BH42">
            <v>0</v>
          </cell>
          <cell r="BI42">
            <v>0</v>
          </cell>
          <cell r="BJ42">
            <v>0</v>
          </cell>
          <cell r="BK42">
            <v>0</v>
          </cell>
          <cell r="BL42">
            <v>0</v>
          </cell>
          <cell r="BM42">
            <v>0</v>
          </cell>
          <cell r="BN42">
            <v>0</v>
          </cell>
          <cell r="BO42">
            <v>0</v>
          </cell>
          <cell r="BP42">
            <v>0</v>
          </cell>
        </row>
        <row r="43">
          <cell r="A43" t="str">
            <v>Brampton</v>
          </cell>
          <cell r="C43">
            <v>22</v>
          </cell>
          <cell r="D43">
            <v>145</v>
          </cell>
          <cell r="E43">
            <v>2</v>
          </cell>
          <cell r="F43">
            <v>169</v>
          </cell>
          <cell r="G43">
            <v>10</v>
          </cell>
          <cell r="H43">
            <v>10</v>
          </cell>
          <cell r="I43">
            <v>0</v>
          </cell>
          <cell r="J43">
            <v>0</v>
          </cell>
          <cell r="K43">
            <v>0</v>
          </cell>
          <cell r="L43">
            <v>0</v>
          </cell>
          <cell r="M43">
            <v>0</v>
          </cell>
          <cell r="N43">
            <v>0</v>
          </cell>
          <cell r="O43">
            <v>20</v>
          </cell>
          <cell r="P43">
            <v>1</v>
          </cell>
          <cell r="Q43">
            <v>0</v>
          </cell>
          <cell r="R43">
            <v>0</v>
          </cell>
          <cell r="S43">
            <v>0</v>
          </cell>
          <cell r="T43">
            <v>1</v>
          </cell>
          <cell r="U43">
            <v>190</v>
          </cell>
          <cell r="V43">
            <v>287</v>
          </cell>
          <cell r="W43">
            <v>0</v>
          </cell>
          <cell r="X43">
            <v>15</v>
          </cell>
          <cell r="Y43">
            <v>6</v>
          </cell>
          <cell r="Z43">
            <v>308</v>
          </cell>
          <cell r="AA43">
            <v>4</v>
          </cell>
          <cell r="AB43">
            <v>1</v>
          </cell>
          <cell r="AC43">
            <v>0</v>
          </cell>
          <cell r="AD43">
            <v>5</v>
          </cell>
          <cell r="AE43">
            <v>313</v>
          </cell>
          <cell r="AF43">
            <v>503</v>
          </cell>
          <cell r="AG43">
            <v>0</v>
          </cell>
          <cell r="AH43">
            <v>0</v>
          </cell>
          <cell r="AI43">
            <v>0</v>
          </cell>
          <cell r="AJ43">
            <v>0</v>
          </cell>
          <cell r="AK43">
            <v>0</v>
          </cell>
          <cell r="AL43">
            <v>0</v>
          </cell>
          <cell r="AM43">
            <v>0</v>
          </cell>
          <cell r="AN43">
            <v>0</v>
          </cell>
          <cell r="AO43">
            <v>0</v>
          </cell>
          <cell r="AP43">
            <v>0</v>
          </cell>
          <cell r="AQ43">
            <v>0</v>
          </cell>
          <cell r="AR43">
            <v>0</v>
          </cell>
          <cell r="AS43">
            <v>0</v>
          </cell>
          <cell r="AT43">
            <v>0</v>
          </cell>
          <cell r="AU43">
            <v>0</v>
          </cell>
          <cell r="AV43">
            <v>0</v>
          </cell>
          <cell r="AW43">
            <v>0</v>
          </cell>
          <cell r="AX43">
            <v>0</v>
          </cell>
          <cell r="AY43">
            <v>0</v>
          </cell>
          <cell r="AZ43">
            <v>0</v>
          </cell>
          <cell r="BA43">
            <v>0</v>
          </cell>
          <cell r="BB43">
            <v>0</v>
          </cell>
          <cell r="BC43">
            <v>0</v>
          </cell>
          <cell r="BD43">
            <v>0</v>
          </cell>
          <cell r="BE43">
            <v>0</v>
          </cell>
          <cell r="BF43">
            <v>0</v>
          </cell>
          <cell r="BG43">
            <v>0</v>
          </cell>
          <cell r="BH43">
            <v>0</v>
          </cell>
          <cell r="BI43">
            <v>0</v>
          </cell>
          <cell r="BJ43">
            <v>0</v>
          </cell>
          <cell r="BK43">
            <v>0</v>
          </cell>
          <cell r="BL43">
            <v>0</v>
          </cell>
          <cell r="BM43">
            <v>0</v>
          </cell>
          <cell r="BN43">
            <v>0</v>
          </cell>
          <cell r="BO43">
            <v>0</v>
          </cell>
          <cell r="BP43">
            <v>0</v>
          </cell>
        </row>
        <row r="44">
          <cell r="A44" t="str">
            <v>Clay Farm</v>
          </cell>
          <cell r="C44">
            <v>84</v>
          </cell>
          <cell r="D44">
            <v>423</v>
          </cell>
          <cell r="E44">
            <v>0</v>
          </cell>
          <cell r="F44">
            <v>507</v>
          </cell>
          <cell r="G44">
            <v>93</v>
          </cell>
          <cell r="H44">
            <v>251</v>
          </cell>
          <cell r="I44">
            <v>0</v>
          </cell>
          <cell r="J44">
            <v>0</v>
          </cell>
          <cell r="K44">
            <v>0</v>
          </cell>
          <cell r="L44">
            <v>2</v>
          </cell>
          <cell r="M44">
            <v>0</v>
          </cell>
          <cell r="N44">
            <v>0</v>
          </cell>
          <cell r="O44">
            <v>346</v>
          </cell>
          <cell r="P44">
            <v>9</v>
          </cell>
          <cell r="Q44">
            <v>6</v>
          </cell>
          <cell r="R44">
            <v>1</v>
          </cell>
          <cell r="S44">
            <v>0</v>
          </cell>
          <cell r="T44">
            <v>16</v>
          </cell>
          <cell r="U44">
            <v>869</v>
          </cell>
          <cell r="V44">
            <v>2883</v>
          </cell>
          <cell r="W44">
            <v>0</v>
          </cell>
          <cell r="X44">
            <v>360</v>
          </cell>
          <cell r="Y44">
            <v>3</v>
          </cell>
          <cell r="Z44">
            <v>3246</v>
          </cell>
          <cell r="AA44">
            <v>43</v>
          </cell>
          <cell r="AB44">
            <v>28</v>
          </cell>
          <cell r="AC44">
            <v>79</v>
          </cell>
          <cell r="AD44">
            <v>150</v>
          </cell>
          <cell r="AE44">
            <v>3396</v>
          </cell>
          <cell r="AF44">
            <v>4265</v>
          </cell>
          <cell r="AG44">
            <v>0</v>
          </cell>
          <cell r="AH44">
            <v>0</v>
          </cell>
          <cell r="AI44">
            <v>0</v>
          </cell>
          <cell r="AJ44">
            <v>7</v>
          </cell>
          <cell r="AK44">
            <v>0</v>
          </cell>
          <cell r="AL44">
            <v>0</v>
          </cell>
          <cell r="AM44">
            <v>7</v>
          </cell>
          <cell r="AN44">
            <v>0</v>
          </cell>
          <cell r="AO44">
            <v>83</v>
          </cell>
          <cell r="AP44">
            <v>83</v>
          </cell>
          <cell r="AQ44">
            <v>0</v>
          </cell>
          <cell r="AR44">
            <v>0</v>
          </cell>
          <cell r="AS44">
            <v>0</v>
          </cell>
          <cell r="AT44">
            <v>0</v>
          </cell>
          <cell r="AU44">
            <v>0</v>
          </cell>
          <cell r="AV44">
            <v>0</v>
          </cell>
          <cell r="AW44">
            <v>0</v>
          </cell>
          <cell r="AX44">
            <v>0</v>
          </cell>
          <cell r="AY44">
            <v>0</v>
          </cell>
          <cell r="AZ44">
            <v>1</v>
          </cell>
          <cell r="BA44">
            <v>0</v>
          </cell>
          <cell r="BB44">
            <v>0</v>
          </cell>
          <cell r="BC44">
            <v>0</v>
          </cell>
          <cell r="BD44">
            <v>1</v>
          </cell>
          <cell r="BE44">
            <v>0</v>
          </cell>
          <cell r="BF44">
            <v>0</v>
          </cell>
          <cell r="BG44">
            <v>0</v>
          </cell>
          <cell r="BH44">
            <v>0</v>
          </cell>
          <cell r="BI44">
            <v>0</v>
          </cell>
          <cell r="BJ44">
            <v>0</v>
          </cell>
          <cell r="BK44">
            <v>1</v>
          </cell>
          <cell r="BL44">
            <v>0</v>
          </cell>
          <cell r="BM44">
            <v>0</v>
          </cell>
          <cell r="BN44">
            <v>0</v>
          </cell>
          <cell r="BO44">
            <v>0</v>
          </cell>
          <cell r="BP44">
            <v>0</v>
          </cell>
        </row>
        <row r="45">
          <cell r="A45" t="str">
            <v>Fulbourn</v>
          </cell>
          <cell r="C45">
            <v>52</v>
          </cell>
          <cell r="D45">
            <v>385</v>
          </cell>
          <cell r="E45">
            <v>5</v>
          </cell>
          <cell r="F45">
            <v>442</v>
          </cell>
          <cell r="G45">
            <v>43</v>
          </cell>
          <cell r="H45">
            <v>64</v>
          </cell>
          <cell r="I45">
            <v>0</v>
          </cell>
          <cell r="J45">
            <v>0</v>
          </cell>
          <cell r="K45">
            <v>0</v>
          </cell>
          <cell r="L45">
            <v>0</v>
          </cell>
          <cell r="M45">
            <v>0</v>
          </cell>
          <cell r="N45">
            <v>0</v>
          </cell>
          <cell r="O45">
            <v>107</v>
          </cell>
          <cell r="P45">
            <v>0</v>
          </cell>
          <cell r="Q45">
            <v>4</v>
          </cell>
          <cell r="R45">
            <v>0</v>
          </cell>
          <cell r="S45">
            <v>0</v>
          </cell>
          <cell r="T45">
            <v>4</v>
          </cell>
          <cell r="U45">
            <v>553</v>
          </cell>
          <cell r="V45">
            <v>964</v>
          </cell>
          <cell r="W45">
            <v>0</v>
          </cell>
          <cell r="X45">
            <v>104</v>
          </cell>
          <cell r="Y45">
            <v>11</v>
          </cell>
          <cell r="Z45">
            <v>1079</v>
          </cell>
          <cell r="AA45">
            <v>76</v>
          </cell>
          <cell r="AB45">
            <v>8</v>
          </cell>
          <cell r="AC45">
            <v>6</v>
          </cell>
          <cell r="AD45">
            <v>90</v>
          </cell>
          <cell r="AE45">
            <v>1169</v>
          </cell>
          <cell r="AF45">
            <v>1722</v>
          </cell>
          <cell r="AG45">
            <v>0</v>
          </cell>
          <cell r="AH45">
            <v>0</v>
          </cell>
          <cell r="AI45">
            <v>0</v>
          </cell>
          <cell r="AJ45">
            <v>0</v>
          </cell>
          <cell r="AK45">
            <v>0</v>
          </cell>
          <cell r="AL45">
            <v>0</v>
          </cell>
          <cell r="AM45">
            <v>0</v>
          </cell>
          <cell r="AN45">
            <v>0</v>
          </cell>
          <cell r="AO45">
            <v>4</v>
          </cell>
          <cell r="AP45">
            <v>4</v>
          </cell>
          <cell r="AQ45">
            <v>0</v>
          </cell>
          <cell r="AR45">
            <v>0</v>
          </cell>
          <cell r="AS45">
            <v>0</v>
          </cell>
          <cell r="AT45">
            <v>0</v>
          </cell>
          <cell r="AU45">
            <v>0</v>
          </cell>
          <cell r="AV45">
            <v>0</v>
          </cell>
          <cell r="AW45">
            <v>0</v>
          </cell>
          <cell r="AX45">
            <v>0</v>
          </cell>
          <cell r="AY45">
            <v>0</v>
          </cell>
          <cell r="AZ45">
            <v>0</v>
          </cell>
          <cell r="BA45">
            <v>0</v>
          </cell>
          <cell r="BB45">
            <v>0</v>
          </cell>
          <cell r="BC45">
            <v>0</v>
          </cell>
          <cell r="BD45">
            <v>0</v>
          </cell>
          <cell r="BE45">
            <v>0</v>
          </cell>
          <cell r="BF45">
            <v>0</v>
          </cell>
          <cell r="BG45">
            <v>0</v>
          </cell>
          <cell r="BH45">
            <v>0</v>
          </cell>
          <cell r="BI45">
            <v>0</v>
          </cell>
          <cell r="BJ45">
            <v>0</v>
          </cell>
          <cell r="BK45">
            <v>0</v>
          </cell>
          <cell r="BL45">
            <v>0</v>
          </cell>
          <cell r="BM45">
            <v>0</v>
          </cell>
          <cell r="BN45">
            <v>0</v>
          </cell>
          <cell r="BO45">
            <v>0</v>
          </cell>
          <cell r="BP45">
            <v>0</v>
          </cell>
        </row>
        <row r="46">
          <cell r="A46" t="str">
            <v>Gamlingay</v>
          </cell>
          <cell r="C46">
            <v>51</v>
          </cell>
          <cell r="D46">
            <v>210</v>
          </cell>
          <cell r="E46">
            <v>2</v>
          </cell>
          <cell r="F46">
            <v>263</v>
          </cell>
          <cell r="G46">
            <v>15</v>
          </cell>
          <cell r="H46">
            <v>23</v>
          </cell>
          <cell r="I46">
            <v>0</v>
          </cell>
          <cell r="J46">
            <v>0</v>
          </cell>
          <cell r="K46">
            <v>0</v>
          </cell>
          <cell r="L46">
            <v>0</v>
          </cell>
          <cell r="M46">
            <v>0</v>
          </cell>
          <cell r="N46">
            <v>0</v>
          </cell>
          <cell r="O46">
            <v>38</v>
          </cell>
          <cell r="P46">
            <v>0</v>
          </cell>
          <cell r="Q46">
            <v>14</v>
          </cell>
          <cell r="R46">
            <v>0</v>
          </cell>
          <cell r="S46">
            <v>1</v>
          </cell>
          <cell r="T46">
            <v>15</v>
          </cell>
          <cell r="U46">
            <v>316</v>
          </cell>
          <cell r="V46">
            <v>72</v>
          </cell>
          <cell r="W46">
            <v>0</v>
          </cell>
          <cell r="X46">
            <v>4</v>
          </cell>
          <cell r="Y46">
            <v>1</v>
          </cell>
          <cell r="Z46">
            <v>77</v>
          </cell>
          <cell r="AA46">
            <v>18</v>
          </cell>
          <cell r="AB46">
            <v>1</v>
          </cell>
          <cell r="AC46">
            <v>13</v>
          </cell>
          <cell r="AD46">
            <v>32</v>
          </cell>
          <cell r="AE46">
            <v>109</v>
          </cell>
          <cell r="AF46">
            <v>425</v>
          </cell>
          <cell r="AG46">
            <v>0</v>
          </cell>
          <cell r="AH46">
            <v>0</v>
          </cell>
          <cell r="AI46">
            <v>0</v>
          </cell>
          <cell r="AJ46">
            <v>0</v>
          </cell>
          <cell r="AK46">
            <v>0</v>
          </cell>
          <cell r="AL46">
            <v>0</v>
          </cell>
          <cell r="AM46">
            <v>0</v>
          </cell>
          <cell r="AN46">
            <v>0</v>
          </cell>
          <cell r="AO46">
            <v>0</v>
          </cell>
          <cell r="AP46">
            <v>0</v>
          </cell>
          <cell r="AQ46">
            <v>0</v>
          </cell>
          <cell r="AR46">
            <v>0</v>
          </cell>
          <cell r="AS46">
            <v>0</v>
          </cell>
          <cell r="AT46">
            <v>0</v>
          </cell>
          <cell r="AU46">
            <v>0</v>
          </cell>
          <cell r="AV46">
            <v>0</v>
          </cell>
          <cell r="AW46">
            <v>0</v>
          </cell>
          <cell r="AX46">
            <v>0</v>
          </cell>
          <cell r="AY46">
            <v>0</v>
          </cell>
          <cell r="AZ46">
            <v>0</v>
          </cell>
          <cell r="BA46">
            <v>0</v>
          </cell>
          <cell r="BB46">
            <v>0</v>
          </cell>
          <cell r="BC46">
            <v>0</v>
          </cell>
          <cell r="BD46">
            <v>0</v>
          </cell>
          <cell r="BE46">
            <v>0</v>
          </cell>
          <cell r="BF46">
            <v>0</v>
          </cell>
          <cell r="BG46">
            <v>0</v>
          </cell>
          <cell r="BH46">
            <v>0</v>
          </cell>
          <cell r="BI46">
            <v>0</v>
          </cell>
          <cell r="BJ46">
            <v>0</v>
          </cell>
          <cell r="BK46">
            <v>0</v>
          </cell>
          <cell r="BL46">
            <v>0</v>
          </cell>
          <cell r="BM46">
            <v>0</v>
          </cell>
          <cell r="BN46">
            <v>0</v>
          </cell>
          <cell r="BO46">
            <v>0</v>
          </cell>
          <cell r="BP46">
            <v>0</v>
          </cell>
        </row>
        <row r="47">
          <cell r="A47" t="str">
            <v>Haddenham</v>
          </cell>
          <cell r="C47">
            <v>13</v>
          </cell>
          <cell r="D47">
            <v>400</v>
          </cell>
          <cell r="E47">
            <v>0</v>
          </cell>
          <cell r="F47">
            <v>413</v>
          </cell>
          <cell r="G47">
            <v>28</v>
          </cell>
          <cell r="H47">
            <v>27</v>
          </cell>
          <cell r="I47">
            <v>0</v>
          </cell>
          <cell r="J47">
            <v>0</v>
          </cell>
          <cell r="K47">
            <v>0</v>
          </cell>
          <cell r="L47">
            <v>0</v>
          </cell>
          <cell r="M47">
            <v>0</v>
          </cell>
          <cell r="N47">
            <v>0</v>
          </cell>
          <cell r="O47">
            <v>55</v>
          </cell>
          <cell r="P47">
            <v>0</v>
          </cell>
          <cell r="Q47">
            <v>0</v>
          </cell>
          <cell r="R47">
            <v>0</v>
          </cell>
          <cell r="S47">
            <v>0</v>
          </cell>
          <cell r="T47">
            <v>0</v>
          </cell>
          <cell r="U47">
            <v>468</v>
          </cell>
          <cell r="V47">
            <v>453</v>
          </cell>
          <cell r="W47">
            <v>0</v>
          </cell>
          <cell r="X47">
            <v>39</v>
          </cell>
          <cell r="Y47">
            <v>0</v>
          </cell>
          <cell r="Z47">
            <v>492</v>
          </cell>
          <cell r="AA47">
            <v>20</v>
          </cell>
          <cell r="AB47">
            <v>3</v>
          </cell>
          <cell r="AC47">
            <v>3</v>
          </cell>
          <cell r="AD47">
            <v>26</v>
          </cell>
          <cell r="AE47">
            <v>518</v>
          </cell>
          <cell r="AF47">
            <v>986</v>
          </cell>
          <cell r="AG47">
            <v>0</v>
          </cell>
          <cell r="AH47">
            <v>0</v>
          </cell>
          <cell r="AI47">
            <v>0</v>
          </cell>
          <cell r="AJ47">
            <v>3</v>
          </cell>
          <cell r="AK47">
            <v>0</v>
          </cell>
          <cell r="AL47">
            <v>0</v>
          </cell>
          <cell r="AM47">
            <v>3</v>
          </cell>
          <cell r="AN47">
            <v>0</v>
          </cell>
          <cell r="AO47">
            <v>12</v>
          </cell>
          <cell r="AP47">
            <v>12</v>
          </cell>
          <cell r="AQ47">
            <v>0</v>
          </cell>
          <cell r="AR47">
            <v>0</v>
          </cell>
          <cell r="AS47">
            <v>0</v>
          </cell>
          <cell r="AT47">
            <v>0</v>
          </cell>
          <cell r="AU47">
            <v>0</v>
          </cell>
          <cell r="AV47">
            <v>0</v>
          </cell>
          <cell r="AW47">
            <v>0</v>
          </cell>
          <cell r="AX47">
            <v>0</v>
          </cell>
          <cell r="AY47">
            <v>0</v>
          </cell>
          <cell r="AZ47">
            <v>0</v>
          </cell>
          <cell r="BA47">
            <v>0</v>
          </cell>
          <cell r="BB47">
            <v>0</v>
          </cell>
          <cell r="BC47">
            <v>0</v>
          </cell>
          <cell r="BD47">
            <v>0</v>
          </cell>
          <cell r="BE47">
            <v>0</v>
          </cell>
          <cell r="BF47">
            <v>0</v>
          </cell>
          <cell r="BG47">
            <v>0</v>
          </cell>
          <cell r="BH47">
            <v>0</v>
          </cell>
          <cell r="BI47">
            <v>0</v>
          </cell>
          <cell r="BJ47">
            <v>0</v>
          </cell>
          <cell r="BK47">
            <v>0</v>
          </cell>
          <cell r="BL47">
            <v>1</v>
          </cell>
          <cell r="BM47">
            <v>0</v>
          </cell>
          <cell r="BN47">
            <v>0</v>
          </cell>
          <cell r="BO47">
            <v>0</v>
          </cell>
          <cell r="BP47">
            <v>0</v>
          </cell>
        </row>
        <row r="48">
          <cell r="A48" t="str">
            <v>Little Downham</v>
          </cell>
          <cell r="C48">
            <v>4</v>
          </cell>
          <cell r="D48">
            <v>106</v>
          </cell>
          <cell r="E48">
            <v>4</v>
          </cell>
          <cell r="F48">
            <v>114</v>
          </cell>
          <cell r="G48">
            <v>3</v>
          </cell>
          <cell r="H48">
            <v>3</v>
          </cell>
          <cell r="I48">
            <v>0</v>
          </cell>
          <cell r="J48">
            <v>0</v>
          </cell>
          <cell r="K48">
            <v>0</v>
          </cell>
          <cell r="L48">
            <v>0</v>
          </cell>
          <cell r="M48">
            <v>0</v>
          </cell>
          <cell r="N48">
            <v>0</v>
          </cell>
          <cell r="O48">
            <v>6</v>
          </cell>
          <cell r="P48">
            <v>5</v>
          </cell>
          <cell r="Q48">
            <v>4</v>
          </cell>
          <cell r="R48">
            <v>1</v>
          </cell>
          <cell r="S48">
            <v>0</v>
          </cell>
          <cell r="T48">
            <v>10</v>
          </cell>
          <cell r="U48">
            <v>130</v>
          </cell>
          <cell r="V48">
            <v>25</v>
          </cell>
          <cell r="W48">
            <v>0</v>
          </cell>
          <cell r="X48">
            <v>6</v>
          </cell>
          <cell r="Y48">
            <v>0</v>
          </cell>
          <cell r="Z48">
            <v>31</v>
          </cell>
          <cell r="AA48">
            <v>0</v>
          </cell>
          <cell r="AB48">
            <v>0</v>
          </cell>
          <cell r="AC48">
            <v>0</v>
          </cell>
          <cell r="AD48">
            <v>0</v>
          </cell>
          <cell r="AE48">
            <v>31</v>
          </cell>
          <cell r="AF48">
            <v>161</v>
          </cell>
          <cell r="AG48">
            <v>0</v>
          </cell>
          <cell r="AH48">
            <v>0</v>
          </cell>
          <cell r="AI48">
            <v>0</v>
          </cell>
          <cell r="AJ48">
            <v>2</v>
          </cell>
          <cell r="AK48">
            <v>0</v>
          </cell>
          <cell r="AL48">
            <v>0</v>
          </cell>
          <cell r="AM48">
            <v>2</v>
          </cell>
          <cell r="AN48">
            <v>0</v>
          </cell>
          <cell r="AO48">
            <v>1</v>
          </cell>
          <cell r="AP48">
            <v>1</v>
          </cell>
          <cell r="AQ48">
            <v>0</v>
          </cell>
          <cell r="AR48">
            <v>0</v>
          </cell>
          <cell r="AS48">
            <v>0</v>
          </cell>
          <cell r="AT48">
            <v>0</v>
          </cell>
          <cell r="AU48">
            <v>0</v>
          </cell>
          <cell r="AV48">
            <v>0</v>
          </cell>
          <cell r="AW48">
            <v>0</v>
          </cell>
          <cell r="AX48">
            <v>0</v>
          </cell>
          <cell r="AY48">
            <v>2</v>
          </cell>
          <cell r="AZ48">
            <v>0</v>
          </cell>
          <cell r="BA48">
            <v>0</v>
          </cell>
          <cell r="BB48">
            <v>0</v>
          </cell>
          <cell r="BC48">
            <v>0</v>
          </cell>
          <cell r="BD48">
            <v>2</v>
          </cell>
          <cell r="BE48">
            <v>0</v>
          </cell>
          <cell r="BF48">
            <v>0</v>
          </cell>
          <cell r="BG48">
            <v>0</v>
          </cell>
          <cell r="BH48">
            <v>0</v>
          </cell>
          <cell r="BI48">
            <v>0</v>
          </cell>
          <cell r="BJ48">
            <v>0</v>
          </cell>
          <cell r="BK48">
            <v>2</v>
          </cell>
          <cell r="BL48">
            <v>0</v>
          </cell>
          <cell r="BM48">
            <v>0</v>
          </cell>
          <cell r="BN48">
            <v>0</v>
          </cell>
          <cell r="BO48">
            <v>0</v>
          </cell>
          <cell r="BP48">
            <v>0</v>
          </cell>
        </row>
        <row r="49">
          <cell r="A49" t="str">
            <v>Melbourn</v>
          </cell>
          <cell r="C49">
            <v>30</v>
          </cell>
          <cell r="D49">
            <v>241</v>
          </cell>
          <cell r="E49">
            <v>0</v>
          </cell>
          <cell r="F49">
            <v>271</v>
          </cell>
          <cell r="G49">
            <v>6</v>
          </cell>
          <cell r="H49">
            <v>19</v>
          </cell>
          <cell r="I49">
            <v>0</v>
          </cell>
          <cell r="J49">
            <v>0</v>
          </cell>
          <cell r="K49">
            <v>0</v>
          </cell>
          <cell r="L49">
            <v>0</v>
          </cell>
          <cell r="M49">
            <v>0</v>
          </cell>
          <cell r="N49">
            <v>0</v>
          </cell>
          <cell r="O49">
            <v>25</v>
          </cell>
          <cell r="P49">
            <v>1</v>
          </cell>
          <cell r="Q49">
            <v>4</v>
          </cell>
          <cell r="R49">
            <v>0</v>
          </cell>
          <cell r="S49">
            <v>0</v>
          </cell>
          <cell r="T49">
            <v>5</v>
          </cell>
          <cell r="U49">
            <v>301</v>
          </cell>
          <cell r="V49">
            <v>469</v>
          </cell>
          <cell r="W49">
            <v>0</v>
          </cell>
          <cell r="X49">
            <v>5</v>
          </cell>
          <cell r="Y49">
            <v>4</v>
          </cell>
          <cell r="Z49">
            <v>478</v>
          </cell>
          <cell r="AA49">
            <v>4</v>
          </cell>
          <cell r="AB49">
            <v>2</v>
          </cell>
          <cell r="AC49">
            <v>2</v>
          </cell>
          <cell r="AD49">
            <v>8</v>
          </cell>
          <cell r="AE49">
            <v>486</v>
          </cell>
          <cell r="AF49">
            <v>787</v>
          </cell>
          <cell r="AG49">
            <v>0</v>
          </cell>
          <cell r="AH49">
            <v>0</v>
          </cell>
          <cell r="AI49">
            <v>0</v>
          </cell>
          <cell r="AJ49">
            <v>0</v>
          </cell>
          <cell r="AK49">
            <v>0</v>
          </cell>
          <cell r="AL49">
            <v>0</v>
          </cell>
          <cell r="AM49">
            <v>0</v>
          </cell>
          <cell r="AN49">
            <v>0</v>
          </cell>
          <cell r="AO49">
            <v>0</v>
          </cell>
          <cell r="AP49">
            <v>0</v>
          </cell>
          <cell r="AQ49">
            <v>0</v>
          </cell>
          <cell r="AR49">
            <v>0</v>
          </cell>
          <cell r="AS49">
            <v>0</v>
          </cell>
          <cell r="AT49">
            <v>0</v>
          </cell>
          <cell r="AU49">
            <v>0</v>
          </cell>
          <cell r="AV49">
            <v>0</v>
          </cell>
          <cell r="AW49">
            <v>0</v>
          </cell>
          <cell r="AX49">
            <v>0</v>
          </cell>
          <cell r="AY49">
            <v>0</v>
          </cell>
          <cell r="AZ49">
            <v>0</v>
          </cell>
          <cell r="BA49">
            <v>0</v>
          </cell>
          <cell r="BB49">
            <v>0</v>
          </cell>
          <cell r="BC49">
            <v>0</v>
          </cell>
          <cell r="BD49">
            <v>0</v>
          </cell>
          <cell r="BE49">
            <v>0</v>
          </cell>
          <cell r="BF49">
            <v>0</v>
          </cell>
          <cell r="BG49">
            <v>0</v>
          </cell>
          <cell r="BH49">
            <v>0</v>
          </cell>
          <cell r="BI49">
            <v>0</v>
          </cell>
          <cell r="BJ49">
            <v>0</v>
          </cell>
          <cell r="BK49">
            <v>0</v>
          </cell>
          <cell r="BL49">
            <v>0</v>
          </cell>
          <cell r="BM49">
            <v>0</v>
          </cell>
          <cell r="BN49">
            <v>0</v>
          </cell>
          <cell r="BO49">
            <v>0</v>
          </cell>
          <cell r="BP49">
            <v>0</v>
          </cell>
        </row>
        <row r="50">
          <cell r="A50" t="str">
            <v>Somersham</v>
          </cell>
          <cell r="C50">
            <v>38</v>
          </cell>
          <cell r="D50">
            <v>261</v>
          </cell>
          <cell r="E50">
            <v>3</v>
          </cell>
          <cell r="F50">
            <v>302</v>
          </cell>
          <cell r="G50">
            <v>48</v>
          </cell>
          <cell r="H50">
            <v>48</v>
          </cell>
          <cell r="I50">
            <v>0</v>
          </cell>
          <cell r="J50">
            <v>0</v>
          </cell>
          <cell r="K50">
            <v>0</v>
          </cell>
          <cell r="L50">
            <v>0</v>
          </cell>
          <cell r="M50">
            <v>0</v>
          </cell>
          <cell r="N50">
            <v>0</v>
          </cell>
          <cell r="O50">
            <v>96</v>
          </cell>
          <cell r="P50">
            <v>3</v>
          </cell>
          <cell r="Q50">
            <v>9</v>
          </cell>
          <cell r="R50">
            <v>0</v>
          </cell>
          <cell r="S50">
            <v>0</v>
          </cell>
          <cell r="T50">
            <v>12</v>
          </cell>
          <cell r="U50">
            <v>410</v>
          </cell>
          <cell r="V50">
            <v>503</v>
          </cell>
          <cell r="W50">
            <v>0</v>
          </cell>
          <cell r="X50">
            <v>63</v>
          </cell>
          <cell r="Y50">
            <v>12</v>
          </cell>
          <cell r="Z50">
            <v>578</v>
          </cell>
          <cell r="AA50">
            <v>40</v>
          </cell>
          <cell r="AB50">
            <v>8</v>
          </cell>
          <cell r="AC50">
            <v>4</v>
          </cell>
          <cell r="AD50">
            <v>52</v>
          </cell>
          <cell r="AE50">
            <v>630</v>
          </cell>
          <cell r="AF50">
            <v>1040</v>
          </cell>
          <cell r="AG50">
            <v>0</v>
          </cell>
          <cell r="AH50">
            <v>0</v>
          </cell>
          <cell r="AI50">
            <v>0</v>
          </cell>
          <cell r="AJ50">
            <v>6</v>
          </cell>
          <cell r="AK50">
            <v>0</v>
          </cell>
          <cell r="AL50">
            <v>0</v>
          </cell>
          <cell r="AM50">
            <v>6</v>
          </cell>
          <cell r="AN50">
            <v>1</v>
          </cell>
          <cell r="AO50">
            <v>3</v>
          </cell>
          <cell r="AP50">
            <v>4</v>
          </cell>
          <cell r="AQ50">
            <v>0</v>
          </cell>
          <cell r="AR50">
            <v>0</v>
          </cell>
          <cell r="AS50">
            <v>0</v>
          </cell>
          <cell r="AT50">
            <v>0</v>
          </cell>
          <cell r="AU50">
            <v>0</v>
          </cell>
          <cell r="AV50">
            <v>0</v>
          </cell>
          <cell r="AW50">
            <v>0</v>
          </cell>
          <cell r="AX50">
            <v>0</v>
          </cell>
          <cell r="AY50">
            <v>4</v>
          </cell>
          <cell r="AZ50">
            <v>0</v>
          </cell>
          <cell r="BA50">
            <v>0</v>
          </cell>
          <cell r="BB50">
            <v>0</v>
          </cell>
          <cell r="BC50">
            <v>0</v>
          </cell>
          <cell r="BD50">
            <v>4</v>
          </cell>
          <cell r="BE50">
            <v>0</v>
          </cell>
          <cell r="BF50">
            <v>0</v>
          </cell>
          <cell r="BG50">
            <v>0</v>
          </cell>
          <cell r="BH50">
            <v>0</v>
          </cell>
          <cell r="BI50">
            <v>0</v>
          </cell>
          <cell r="BJ50">
            <v>0</v>
          </cell>
          <cell r="BK50">
            <v>4</v>
          </cell>
          <cell r="BL50">
            <v>0</v>
          </cell>
          <cell r="BM50">
            <v>0</v>
          </cell>
          <cell r="BN50">
            <v>0</v>
          </cell>
          <cell r="BO50">
            <v>0</v>
          </cell>
          <cell r="BP50">
            <v>0</v>
          </cell>
        </row>
        <row r="51">
          <cell r="A51" t="str">
            <v>Swavesey</v>
          </cell>
          <cell r="C51">
            <v>6</v>
          </cell>
          <cell r="D51">
            <v>104</v>
          </cell>
          <cell r="E51">
            <v>8</v>
          </cell>
          <cell r="F51">
            <v>118</v>
          </cell>
          <cell r="G51">
            <v>8</v>
          </cell>
          <cell r="H51">
            <v>21</v>
          </cell>
          <cell r="I51">
            <v>0</v>
          </cell>
          <cell r="J51">
            <v>0</v>
          </cell>
          <cell r="K51">
            <v>0</v>
          </cell>
          <cell r="L51">
            <v>0</v>
          </cell>
          <cell r="M51">
            <v>0</v>
          </cell>
          <cell r="N51">
            <v>0</v>
          </cell>
          <cell r="O51">
            <v>29</v>
          </cell>
          <cell r="P51">
            <v>2</v>
          </cell>
          <cell r="Q51">
            <v>3</v>
          </cell>
          <cell r="R51">
            <v>0</v>
          </cell>
          <cell r="S51">
            <v>0</v>
          </cell>
          <cell r="T51">
            <v>5</v>
          </cell>
          <cell r="U51">
            <v>152</v>
          </cell>
          <cell r="V51">
            <v>254</v>
          </cell>
          <cell r="W51">
            <v>1</v>
          </cell>
          <cell r="X51">
            <v>27</v>
          </cell>
          <cell r="Y51">
            <v>6</v>
          </cell>
          <cell r="Z51">
            <v>288</v>
          </cell>
          <cell r="AA51">
            <v>2</v>
          </cell>
          <cell r="AB51">
            <v>0</v>
          </cell>
          <cell r="AC51">
            <v>3</v>
          </cell>
          <cell r="AD51">
            <v>5</v>
          </cell>
          <cell r="AE51">
            <v>293</v>
          </cell>
          <cell r="AF51">
            <v>445</v>
          </cell>
          <cell r="AG51">
            <v>0</v>
          </cell>
          <cell r="AH51">
            <v>0</v>
          </cell>
          <cell r="AI51">
            <v>0</v>
          </cell>
          <cell r="AJ51">
            <v>0</v>
          </cell>
          <cell r="AK51">
            <v>0</v>
          </cell>
          <cell r="AL51">
            <v>0</v>
          </cell>
          <cell r="AM51">
            <v>0</v>
          </cell>
          <cell r="AN51">
            <v>0</v>
          </cell>
          <cell r="AO51">
            <v>0</v>
          </cell>
          <cell r="AP51">
            <v>0</v>
          </cell>
          <cell r="AQ51">
            <v>0</v>
          </cell>
          <cell r="AR51">
            <v>0</v>
          </cell>
          <cell r="AS51">
            <v>0</v>
          </cell>
          <cell r="AT51">
            <v>0</v>
          </cell>
          <cell r="AU51">
            <v>0</v>
          </cell>
          <cell r="AV51">
            <v>0</v>
          </cell>
          <cell r="AW51">
            <v>0</v>
          </cell>
          <cell r="AX51">
            <v>0</v>
          </cell>
          <cell r="AY51">
            <v>0</v>
          </cell>
          <cell r="AZ51">
            <v>0</v>
          </cell>
          <cell r="BA51">
            <v>0</v>
          </cell>
          <cell r="BB51">
            <v>0</v>
          </cell>
          <cell r="BC51">
            <v>0</v>
          </cell>
          <cell r="BD51">
            <v>0</v>
          </cell>
          <cell r="BE51">
            <v>0</v>
          </cell>
          <cell r="BF51">
            <v>0</v>
          </cell>
          <cell r="BG51">
            <v>0</v>
          </cell>
          <cell r="BH51">
            <v>0</v>
          </cell>
          <cell r="BI51">
            <v>0</v>
          </cell>
          <cell r="BJ51">
            <v>0</v>
          </cell>
          <cell r="BK51">
            <v>0</v>
          </cell>
          <cell r="BL51">
            <v>0</v>
          </cell>
          <cell r="BM51">
            <v>0</v>
          </cell>
          <cell r="BN51">
            <v>0</v>
          </cell>
          <cell r="BO51">
            <v>0</v>
          </cell>
          <cell r="BP51">
            <v>0</v>
          </cell>
        </row>
        <row r="52">
          <cell r="A52" t="str">
            <v>Waterbeach</v>
          </cell>
          <cell r="C52">
            <v>21</v>
          </cell>
          <cell r="D52">
            <v>317</v>
          </cell>
          <cell r="E52">
            <v>3</v>
          </cell>
          <cell r="F52">
            <v>341</v>
          </cell>
          <cell r="G52">
            <v>27</v>
          </cell>
          <cell r="H52">
            <v>47</v>
          </cell>
          <cell r="I52">
            <v>0</v>
          </cell>
          <cell r="J52">
            <v>0</v>
          </cell>
          <cell r="K52">
            <v>0</v>
          </cell>
          <cell r="L52">
            <v>0</v>
          </cell>
          <cell r="M52">
            <v>0</v>
          </cell>
          <cell r="N52">
            <v>0</v>
          </cell>
          <cell r="O52">
            <v>74</v>
          </cell>
          <cell r="P52">
            <v>2</v>
          </cell>
          <cell r="Q52">
            <v>4</v>
          </cell>
          <cell r="R52">
            <v>0</v>
          </cell>
          <cell r="S52">
            <v>0</v>
          </cell>
          <cell r="T52">
            <v>6</v>
          </cell>
          <cell r="U52">
            <v>421</v>
          </cell>
          <cell r="V52">
            <v>1278</v>
          </cell>
          <cell r="W52">
            <v>11</v>
          </cell>
          <cell r="X52">
            <v>229</v>
          </cell>
          <cell r="Y52">
            <v>4</v>
          </cell>
          <cell r="Z52">
            <v>1522</v>
          </cell>
          <cell r="AA52">
            <v>45</v>
          </cell>
          <cell r="AB52">
            <v>2</v>
          </cell>
          <cell r="AC52">
            <v>11</v>
          </cell>
          <cell r="AD52">
            <v>58</v>
          </cell>
          <cell r="AE52">
            <v>1580</v>
          </cell>
          <cell r="AF52">
            <v>2001</v>
          </cell>
          <cell r="AG52">
            <v>0</v>
          </cell>
          <cell r="AH52">
            <v>0</v>
          </cell>
          <cell r="AI52">
            <v>0</v>
          </cell>
          <cell r="AJ52">
            <v>2</v>
          </cell>
          <cell r="AK52">
            <v>0</v>
          </cell>
          <cell r="AL52">
            <v>0</v>
          </cell>
          <cell r="AM52">
            <v>2</v>
          </cell>
          <cell r="AN52">
            <v>0</v>
          </cell>
          <cell r="AO52">
            <v>2</v>
          </cell>
          <cell r="AP52">
            <v>2</v>
          </cell>
          <cell r="AQ52">
            <v>0</v>
          </cell>
          <cell r="AR52">
            <v>0</v>
          </cell>
          <cell r="AS52">
            <v>0</v>
          </cell>
          <cell r="AT52">
            <v>0</v>
          </cell>
          <cell r="AU52">
            <v>0</v>
          </cell>
          <cell r="AV52">
            <v>0</v>
          </cell>
          <cell r="AW52">
            <v>0</v>
          </cell>
          <cell r="AX52">
            <v>0</v>
          </cell>
          <cell r="AY52">
            <v>0</v>
          </cell>
          <cell r="AZ52">
            <v>0</v>
          </cell>
          <cell r="BA52">
            <v>0</v>
          </cell>
          <cell r="BB52">
            <v>2</v>
          </cell>
          <cell r="BC52">
            <v>0</v>
          </cell>
          <cell r="BD52">
            <v>2</v>
          </cell>
          <cell r="BE52">
            <v>0</v>
          </cell>
          <cell r="BF52">
            <v>0</v>
          </cell>
          <cell r="BG52">
            <v>0</v>
          </cell>
          <cell r="BH52">
            <v>0</v>
          </cell>
          <cell r="BI52">
            <v>0</v>
          </cell>
          <cell r="BJ52">
            <v>0</v>
          </cell>
          <cell r="BK52">
            <v>2</v>
          </cell>
          <cell r="BL52">
            <v>0</v>
          </cell>
          <cell r="BM52">
            <v>0</v>
          </cell>
          <cell r="BN52">
            <v>0</v>
          </cell>
          <cell r="BO52">
            <v>0</v>
          </cell>
          <cell r="BP52">
            <v>0</v>
          </cell>
        </row>
      </sheetData>
      <sheetData sheetId="10">
        <row r="5">
          <cell r="A5" t="str">
            <v>Arbury Court</v>
          </cell>
          <cell r="C5">
            <v>240</v>
          </cell>
          <cell r="D5">
            <v>650</v>
          </cell>
          <cell r="E5">
            <v>5</v>
          </cell>
          <cell r="F5">
            <v>895</v>
          </cell>
          <cell r="G5">
            <v>80</v>
          </cell>
          <cell r="H5">
            <v>223</v>
          </cell>
          <cell r="I5">
            <v>0</v>
          </cell>
          <cell r="J5">
            <v>0</v>
          </cell>
          <cell r="K5">
            <v>8</v>
          </cell>
          <cell r="L5">
            <v>0</v>
          </cell>
          <cell r="M5">
            <v>0</v>
          </cell>
          <cell r="N5">
            <v>0</v>
          </cell>
          <cell r="O5">
            <v>311</v>
          </cell>
          <cell r="P5">
            <v>67</v>
          </cell>
          <cell r="Q5">
            <v>51</v>
          </cell>
          <cell r="R5">
            <v>6</v>
          </cell>
          <cell r="S5">
            <v>3</v>
          </cell>
          <cell r="T5">
            <v>127</v>
          </cell>
          <cell r="U5">
            <v>1333</v>
          </cell>
          <cell r="V5">
            <v>3591</v>
          </cell>
          <cell r="W5">
            <v>9</v>
          </cell>
          <cell r="X5">
            <v>408</v>
          </cell>
          <cell r="Y5">
            <v>13</v>
          </cell>
          <cell r="Z5">
            <v>4021</v>
          </cell>
          <cell r="AA5">
            <v>55</v>
          </cell>
          <cell r="AB5">
            <v>28</v>
          </cell>
          <cell r="AC5">
            <v>80</v>
          </cell>
          <cell r="AD5">
            <v>163</v>
          </cell>
          <cell r="AE5">
            <v>4184</v>
          </cell>
          <cell r="AF5">
            <v>5517</v>
          </cell>
          <cell r="AG5">
            <v>1</v>
          </cell>
          <cell r="AH5">
            <v>1</v>
          </cell>
          <cell r="AI5">
            <v>0</v>
          </cell>
          <cell r="AJ5">
            <v>25</v>
          </cell>
          <cell r="AK5">
            <v>0</v>
          </cell>
          <cell r="AL5">
            <v>0</v>
          </cell>
          <cell r="AM5">
            <v>27</v>
          </cell>
          <cell r="AN5">
            <v>0</v>
          </cell>
          <cell r="AO5">
            <v>47</v>
          </cell>
          <cell r="AP5">
            <v>47</v>
          </cell>
          <cell r="AQ5">
            <v>0</v>
          </cell>
          <cell r="AR5">
            <v>0</v>
          </cell>
          <cell r="AS5">
            <v>0</v>
          </cell>
          <cell r="AT5">
            <v>0</v>
          </cell>
          <cell r="AU5">
            <v>0</v>
          </cell>
          <cell r="AV5">
            <v>0</v>
          </cell>
          <cell r="AW5">
            <v>1</v>
          </cell>
          <cell r="AX5">
            <v>0</v>
          </cell>
          <cell r="AY5">
            <v>10</v>
          </cell>
          <cell r="AZ5">
            <v>6</v>
          </cell>
          <cell r="BA5">
            <v>12</v>
          </cell>
          <cell r="BB5">
            <v>1</v>
          </cell>
          <cell r="BC5">
            <v>0</v>
          </cell>
          <cell r="BD5">
            <v>30</v>
          </cell>
          <cell r="BE5">
            <v>0</v>
          </cell>
          <cell r="BF5">
            <v>0</v>
          </cell>
          <cell r="BG5">
            <v>0</v>
          </cell>
          <cell r="BH5">
            <v>0</v>
          </cell>
          <cell r="BI5">
            <v>0</v>
          </cell>
          <cell r="BJ5">
            <v>0</v>
          </cell>
          <cell r="BK5">
            <v>30</v>
          </cell>
          <cell r="BL5">
            <v>0</v>
          </cell>
          <cell r="BM5">
            <v>0</v>
          </cell>
          <cell r="BN5">
            <v>0</v>
          </cell>
          <cell r="BO5">
            <v>0</v>
          </cell>
          <cell r="BP5">
            <v>0</v>
          </cell>
        </row>
        <row r="6">
          <cell r="A6" t="str">
            <v>Bar Hill</v>
          </cell>
          <cell r="C6">
            <v>248</v>
          </cell>
          <cell r="D6">
            <v>540</v>
          </cell>
          <cell r="E6">
            <v>9</v>
          </cell>
          <cell r="F6">
            <v>797</v>
          </cell>
          <cell r="G6">
            <v>96</v>
          </cell>
          <cell r="H6">
            <v>156</v>
          </cell>
          <cell r="I6">
            <v>0</v>
          </cell>
          <cell r="J6">
            <v>0</v>
          </cell>
          <cell r="K6">
            <v>3</v>
          </cell>
          <cell r="L6">
            <v>2</v>
          </cell>
          <cell r="M6">
            <v>0</v>
          </cell>
          <cell r="N6">
            <v>0</v>
          </cell>
          <cell r="O6">
            <v>257</v>
          </cell>
          <cell r="P6">
            <v>7</v>
          </cell>
          <cell r="Q6">
            <v>9</v>
          </cell>
          <cell r="R6">
            <v>0</v>
          </cell>
          <cell r="S6">
            <v>0</v>
          </cell>
          <cell r="T6">
            <v>16</v>
          </cell>
          <cell r="U6">
            <v>1070</v>
          </cell>
          <cell r="V6">
            <v>1757</v>
          </cell>
          <cell r="W6">
            <v>0</v>
          </cell>
          <cell r="X6">
            <v>294</v>
          </cell>
          <cell r="Y6">
            <v>11</v>
          </cell>
          <cell r="Z6">
            <v>2062</v>
          </cell>
          <cell r="AA6">
            <v>14</v>
          </cell>
          <cell r="AB6">
            <v>10</v>
          </cell>
          <cell r="AC6">
            <v>57</v>
          </cell>
          <cell r="AD6">
            <v>81</v>
          </cell>
          <cell r="AE6">
            <v>2143</v>
          </cell>
          <cell r="AF6">
            <v>3213</v>
          </cell>
          <cell r="AG6">
            <v>0</v>
          </cell>
          <cell r="AH6">
            <v>0</v>
          </cell>
          <cell r="AI6">
            <v>0</v>
          </cell>
          <cell r="AJ6">
            <v>15</v>
          </cell>
          <cell r="AK6">
            <v>0</v>
          </cell>
          <cell r="AL6">
            <v>0</v>
          </cell>
          <cell r="AM6">
            <v>15</v>
          </cell>
          <cell r="AN6">
            <v>0</v>
          </cell>
          <cell r="AO6">
            <v>20</v>
          </cell>
          <cell r="AP6">
            <v>20</v>
          </cell>
          <cell r="AQ6">
            <v>0</v>
          </cell>
          <cell r="AR6">
            <v>0</v>
          </cell>
          <cell r="AS6">
            <v>0</v>
          </cell>
          <cell r="AT6">
            <v>0</v>
          </cell>
          <cell r="AU6">
            <v>0</v>
          </cell>
          <cell r="AV6">
            <v>0</v>
          </cell>
          <cell r="AW6">
            <v>0</v>
          </cell>
          <cell r="AX6">
            <v>1</v>
          </cell>
          <cell r="AY6">
            <v>7</v>
          </cell>
          <cell r="AZ6">
            <v>0</v>
          </cell>
          <cell r="BA6">
            <v>0</v>
          </cell>
          <cell r="BB6">
            <v>0</v>
          </cell>
          <cell r="BC6">
            <v>0</v>
          </cell>
          <cell r="BD6">
            <v>8</v>
          </cell>
          <cell r="BE6">
            <v>0</v>
          </cell>
          <cell r="BF6">
            <v>0</v>
          </cell>
          <cell r="BG6">
            <v>0</v>
          </cell>
          <cell r="BH6">
            <v>0</v>
          </cell>
          <cell r="BI6">
            <v>0</v>
          </cell>
          <cell r="BJ6">
            <v>0</v>
          </cell>
          <cell r="BK6">
            <v>8</v>
          </cell>
          <cell r="BL6">
            <v>0</v>
          </cell>
          <cell r="BM6">
            <v>0</v>
          </cell>
          <cell r="BN6">
            <v>0</v>
          </cell>
          <cell r="BO6">
            <v>0</v>
          </cell>
          <cell r="BP6">
            <v>0</v>
          </cell>
        </row>
        <row r="7">
          <cell r="A7" t="str">
            <v>Barnwell Road</v>
          </cell>
          <cell r="C7">
            <v>116</v>
          </cell>
          <cell r="D7">
            <v>287</v>
          </cell>
          <cell r="E7">
            <v>7</v>
          </cell>
          <cell r="F7">
            <v>410</v>
          </cell>
          <cell r="G7">
            <v>58</v>
          </cell>
          <cell r="H7">
            <v>140</v>
          </cell>
          <cell r="I7">
            <v>0</v>
          </cell>
          <cell r="J7">
            <v>0</v>
          </cell>
          <cell r="K7">
            <v>0</v>
          </cell>
          <cell r="L7">
            <v>0</v>
          </cell>
          <cell r="M7">
            <v>0</v>
          </cell>
          <cell r="N7">
            <v>0</v>
          </cell>
          <cell r="O7">
            <v>198</v>
          </cell>
          <cell r="P7">
            <v>15</v>
          </cell>
          <cell r="Q7">
            <v>4</v>
          </cell>
          <cell r="R7">
            <v>3</v>
          </cell>
          <cell r="S7">
            <v>0</v>
          </cell>
          <cell r="T7">
            <v>22</v>
          </cell>
          <cell r="U7">
            <v>630</v>
          </cell>
          <cell r="V7">
            <v>1085</v>
          </cell>
          <cell r="W7">
            <v>2</v>
          </cell>
          <cell r="X7">
            <v>140</v>
          </cell>
          <cell r="Y7">
            <v>2</v>
          </cell>
          <cell r="Z7">
            <v>1229</v>
          </cell>
          <cell r="AA7">
            <v>16</v>
          </cell>
          <cell r="AB7">
            <v>15</v>
          </cell>
          <cell r="AC7">
            <v>49</v>
          </cell>
          <cell r="AD7">
            <v>80</v>
          </cell>
          <cell r="AE7">
            <v>1309</v>
          </cell>
          <cell r="AF7">
            <v>1939</v>
          </cell>
          <cell r="AG7">
            <v>0</v>
          </cell>
          <cell r="AH7">
            <v>2</v>
          </cell>
          <cell r="AI7">
            <v>1</v>
          </cell>
          <cell r="AJ7">
            <v>32</v>
          </cell>
          <cell r="AK7">
            <v>0</v>
          </cell>
          <cell r="AL7">
            <v>0</v>
          </cell>
          <cell r="AM7">
            <v>35</v>
          </cell>
          <cell r="AN7">
            <v>0</v>
          </cell>
          <cell r="AO7">
            <v>25</v>
          </cell>
          <cell r="AP7">
            <v>25</v>
          </cell>
          <cell r="AQ7">
            <v>0</v>
          </cell>
          <cell r="AR7">
            <v>0</v>
          </cell>
          <cell r="AS7">
            <v>0</v>
          </cell>
          <cell r="AT7">
            <v>0</v>
          </cell>
          <cell r="AU7">
            <v>0</v>
          </cell>
          <cell r="AV7">
            <v>0</v>
          </cell>
          <cell r="AW7">
            <v>0</v>
          </cell>
          <cell r="AX7">
            <v>0</v>
          </cell>
          <cell r="AY7">
            <v>0</v>
          </cell>
          <cell r="AZ7">
            <v>0</v>
          </cell>
          <cell r="BA7">
            <v>0</v>
          </cell>
          <cell r="BB7">
            <v>0</v>
          </cell>
          <cell r="BC7">
            <v>0</v>
          </cell>
          <cell r="BD7">
            <v>0</v>
          </cell>
          <cell r="BE7">
            <v>0</v>
          </cell>
          <cell r="BF7">
            <v>0</v>
          </cell>
          <cell r="BG7">
            <v>0</v>
          </cell>
          <cell r="BH7">
            <v>0</v>
          </cell>
          <cell r="BI7">
            <v>0</v>
          </cell>
          <cell r="BJ7">
            <v>0</v>
          </cell>
          <cell r="BK7">
            <v>0</v>
          </cell>
          <cell r="BL7">
            <v>0</v>
          </cell>
          <cell r="BM7">
            <v>0</v>
          </cell>
          <cell r="BN7">
            <v>0</v>
          </cell>
          <cell r="BO7">
            <v>0</v>
          </cell>
          <cell r="BP7">
            <v>0</v>
          </cell>
        </row>
        <row r="8">
          <cell r="A8" t="str">
            <v>Buckden</v>
          </cell>
          <cell r="C8">
            <v>111</v>
          </cell>
          <cell r="D8">
            <v>381</v>
          </cell>
          <cell r="E8">
            <v>7</v>
          </cell>
          <cell r="F8">
            <v>499</v>
          </cell>
          <cell r="G8">
            <v>37</v>
          </cell>
          <cell r="H8">
            <v>62</v>
          </cell>
          <cell r="I8">
            <v>0</v>
          </cell>
          <cell r="J8">
            <v>0</v>
          </cell>
          <cell r="K8">
            <v>0</v>
          </cell>
          <cell r="L8">
            <v>0</v>
          </cell>
          <cell r="M8">
            <v>0</v>
          </cell>
          <cell r="N8">
            <v>0</v>
          </cell>
          <cell r="O8">
            <v>99</v>
          </cell>
          <cell r="P8">
            <v>9</v>
          </cell>
          <cell r="Q8">
            <v>20</v>
          </cell>
          <cell r="R8">
            <v>2</v>
          </cell>
          <cell r="S8">
            <v>0</v>
          </cell>
          <cell r="T8">
            <v>31</v>
          </cell>
          <cell r="U8">
            <v>629</v>
          </cell>
          <cell r="V8">
            <v>671</v>
          </cell>
          <cell r="W8">
            <v>0</v>
          </cell>
          <cell r="X8">
            <v>64</v>
          </cell>
          <cell r="Y8">
            <v>2</v>
          </cell>
          <cell r="Z8">
            <v>737</v>
          </cell>
          <cell r="AA8">
            <v>3</v>
          </cell>
          <cell r="AB8">
            <v>0</v>
          </cell>
          <cell r="AC8">
            <v>5</v>
          </cell>
          <cell r="AD8">
            <v>8</v>
          </cell>
          <cell r="AE8">
            <v>745</v>
          </cell>
          <cell r="AF8">
            <v>1374</v>
          </cell>
          <cell r="AG8">
            <v>0</v>
          </cell>
          <cell r="AH8">
            <v>0</v>
          </cell>
          <cell r="AI8">
            <v>0</v>
          </cell>
          <cell r="AJ8">
            <v>0</v>
          </cell>
          <cell r="AK8">
            <v>0</v>
          </cell>
          <cell r="AL8">
            <v>0</v>
          </cell>
          <cell r="AM8">
            <v>0</v>
          </cell>
          <cell r="AN8">
            <v>0</v>
          </cell>
          <cell r="AO8">
            <v>5</v>
          </cell>
          <cell r="AP8">
            <v>5</v>
          </cell>
          <cell r="AQ8">
            <v>0</v>
          </cell>
          <cell r="AR8">
            <v>0</v>
          </cell>
          <cell r="AS8">
            <v>0</v>
          </cell>
          <cell r="AT8">
            <v>0</v>
          </cell>
          <cell r="AU8">
            <v>0</v>
          </cell>
          <cell r="AV8">
            <v>0</v>
          </cell>
          <cell r="AW8">
            <v>0</v>
          </cell>
          <cell r="AX8">
            <v>0</v>
          </cell>
          <cell r="AY8">
            <v>0</v>
          </cell>
          <cell r="AZ8">
            <v>0</v>
          </cell>
          <cell r="BA8">
            <v>1</v>
          </cell>
          <cell r="BB8">
            <v>0</v>
          </cell>
          <cell r="BC8">
            <v>0</v>
          </cell>
          <cell r="BD8">
            <v>1</v>
          </cell>
          <cell r="BE8">
            <v>0</v>
          </cell>
          <cell r="BF8">
            <v>0</v>
          </cell>
          <cell r="BG8">
            <v>0</v>
          </cell>
          <cell r="BH8">
            <v>0</v>
          </cell>
          <cell r="BI8">
            <v>0</v>
          </cell>
          <cell r="BJ8">
            <v>0</v>
          </cell>
          <cell r="BK8">
            <v>1</v>
          </cell>
          <cell r="BL8">
            <v>0</v>
          </cell>
          <cell r="BM8">
            <v>0</v>
          </cell>
          <cell r="BN8">
            <v>0</v>
          </cell>
          <cell r="BO8">
            <v>0</v>
          </cell>
          <cell r="BP8">
            <v>0</v>
          </cell>
        </row>
        <row r="9">
          <cell r="A9" t="str">
            <v>Burwell</v>
          </cell>
          <cell r="C9">
            <v>131</v>
          </cell>
          <cell r="D9">
            <v>600</v>
          </cell>
          <cell r="E9">
            <v>76</v>
          </cell>
          <cell r="F9">
            <v>807</v>
          </cell>
          <cell r="G9">
            <v>69</v>
          </cell>
          <cell r="H9">
            <v>122</v>
          </cell>
          <cell r="I9">
            <v>0</v>
          </cell>
          <cell r="J9">
            <v>0</v>
          </cell>
          <cell r="K9">
            <v>0</v>
          </cell>
          <cell r="L9">
            <v>0</v>
          </cell>
          <cell r="M9">
            <v>0</v>
          </cell>
          <cell r="N9">
            <v>0</v>
          </cell>
          <cell r="O9">
            <v>191</v>
          </cell>
          <cell r="P9">
            <v>24</v>
          </cell>
          <cell r="Q9">
            <v>22</v>
          </cell>
          <cell r="R9">
            <v>1</v>
          </cell>
          <cell r="S9">
            <v>0</v>
          </cell>
          <cell r="T9">
            <v>47</v>
          </cell>
          <cell r="U9">
            <v>1045</v>
          </cell>
          <cell r="V9">
            <v>1259</v>
          </cell>
          <cell r="W9">
            <v>0</v>
          </cell>
          <cell r="X9">
            <v>127</v>
          </cell>
          <cell r="Y9">
            <v>12</v>
          </cell>
          <cell r="Z9">
            <v>1398</v>
          </cell>
          <cell r="AA9">
            <v>28</v>
          </cell>
          <cell r="AB9">
            <v>6</v>
          </cell>
          <cell r="AC9">
            <v>38</v>
          </cell>
          <cell r="AD9">
            <v>72</v>
          </cell>
          <cell r="AE9">
            <v>1470</v>
          </cell>
          <cell r="AF9">
            <v>2515</v>
          </cell>
          <cell r="AG9">
            <v>0</v>
          </cell>
          <cell r="AH9">
            <v>5</v>
          </cell>
          <cell r="AI9">
            <v>0</v>
          </cell>
          <cell r="AJ9">
            <v>12</v>
          </cell>
          <cell r="AK9">
            <v>0</v>
          </cell>
          <cell r="AL9">
            <v>0</v>
          </cell>
          <cell r="AM9">
            <v>17</v>
          </cell>
          <cell r="AN9">
            <v>0</v>
          </cell>
          <cell r="AO9">
            <v>16</v>
          </cell>
          <cell r="AP9">
            <v>16</v>
          </cell>
          <cell r="AQ9">
            <v>0</v>
          </cell>
          <cell r="AR9">
            <v>0</v>
          </cell>
          <cell r="AS9">
            <v>0</v>
          </cell>
          <cell r="AT9">
            <v>0</v>
          </cell>
          <cell r="AU9">
            <v>0</v>
          </cell>
          <cell r="AV9">
            <v>0</v>
          </cell>
          <cell r="AW9">
            <v>0</v>
          </cell>
          <cell r="AX9">
            <v>0</v>
          </cell>
          <cell r="AY9">
            <v>5</v>
          </cell>
          <cell r="AZ9">
            <v>1</v>
          </cell>
          <cell r="BA9">
            <v>1</v>
          </cell>
          <cell r="BB9">
            <v>1</v>
          </cell>
          <cell r="BC9">
            <v>0</v>
          </cell>
          <cell r="BD9">
            <v>8</v>
          </cell>
          <cell r="BE9">
            <v>0</v>
          </cell>
          <cell r="BF9">
            <v>0</v>
          </cell>
          <cell r="BG9">
            <v>0</v>
          </cell>
          <cell r="BH9">
            <v>0</v>
          </cell>
          <cell r="BI9">
            <v>0</v>
          </cell>
          <cell r="BJ9">
            <v>0</v>
          </cell>
          <cell r="BK9">
            <v>8</v>
          </cell>
          <cell r="BL9">
            <v>0</v>
          </cell>
          <cell r="BM9">
            <v>0</v>
          </cell>
          <cell r="BN9">
            <v>0</v>
          </cell>
          <cell r="BO9">
            <v>0</v>
          </cell>
          <cell r="BP9">
            <v>0</v>
          </cell>
        </row>
        <row r="10">
          <cell r="A10" t="str">
            <v>Cambourne</v>
          </cell>
          <cell r="C10">
            <v>315</v>
          </cell>
          <cell r="D10">
            <v>1163</v>
          </cell>
          <cell r="E10">
            <v>5</v>
          </cell>
          <cell r="F10">
            <v>1483</v>
          </cell>
          <cell r="G10">
            <v>147</v>
          </cell>
          <cell r="H10">
            <v>318</v>
          </cell>
          <cell r="I10">
            <v>2</v>
          </cell>
          <cell r="J10">
            <v>0</v>
          </cell>
          <cell r="K10">
            <v>0</v>
          </cell>
          <cell r="L10">
            <v>0</v>
          </cell>
          <cell r="M10">
            <v>0</v>
          </cell>
          <cell r="N10">
            <v>0</v>
          </cell>
          <cell r="O10">
            <v>467</v>
          </cell>
          <cell r="P10">
            <v>38</v>
          </cell>
          <cell r="Q10">
            <v>22</v>
          </cell>
          <cell r="R10">
            <v>2</v>
          </cell>
          <cell r="S10">
            <v>1</v>
          </cell>
          <cell r="T10">
            <v>63</v>
          </cell>
          <cell r="U10">
            <v>2013</v>
          </cell>
          <cell r="V10">
            <v>5156</v>
          </cell>
          <cell r="W10">
            <v>1</v>
          </cell>
          <cell r="X10">
            <v>494</v>
          </cell>
          <cell r="Y10">
            <v>17</v>
          </cell>
          <cell r="Z10">
            <v>5668</v>
          </cell>
          <cell r="AA10">
            <v>62</v>
          </cell>
          <cell r="AB10">
            <v>17</v>
          </cell>
          <cell r="AC10">
            <v>171</v>
          </cell>
          <cell r="AD10">
            <v>250</v>
          </cell>
          <cell r="AE10">
            <v>5918</v>
          </cell>
          <cell r="AF10">
            <v>7931</v>
          </cell>
          <cell r="AG10">
            <v>0</v>
          </cell>
          <cell r="AH10">
            <v>1</v>
          </cell>
          <cell r="AI10">
            <v>2</v>
          </cell>
          <cell r="AJ10">
            <v>26</v>
          </cell>
          <cell r="AK10">
            <v>0</v>
          </cell>
          <cell r="AL10">
            <v>0</v>
          </cell>
          <cell r="AM10">
            <v>29</v>
          </cell>
          <cell r="AN10">
            <v>0</v>
          </cell>
          <cell r="AO10">
            <v>78</v>
          </cell>
          <cell r="AP10">
            <v>78</v>
          </cell>
          <cell r="AQ10">
            <v>0</v>
          </cell>
          <cell r="AR10">
            <v>0</v>
          </cell>
          <cell r="AS10">
            <v>0</v>
          </cell>
          <cell r="AT10">
            <v>0</v>
          </cell>
          <cell r="AU10">
            <v>0</v>
          </cell>
          <cell r="AV10">
            <v>0</v>
          </cell>
          <cell r="AW10">
            <v>0</v>
          </cell>
          <cell r="AX10">
            <v>0</v>
          </cell>
          <cell r="AY10">
            <v>30</v>
          </cell>
          <cell r="AZ10">
            <v>18</v>
          </cell>
          <cell r="BA10">
            <v>23</v>
          </cell>
          <cell r="BB10">
            <v>6</v>
          </cell>
          <cell r="BC10">
            <v>0</v>
          </cell>
          <cell r="BD10">
            <v>77</v>
          </cell>
          <cell r="BE10">
            <v>0</v>
          </cell>
          <cell r="BF10">
            <v>0</v>
          </cell>
          <cell r="BG10">
            <v>0</v>
          </cell>
          <cell r="BH10">
            <v>0</v>
          </cell>
          <cell r="BI10">
            <v>0</v>
          </cell>
          <cell r="BJ10">
            <v>0</v>
          </cell>
          <cell r="BK10">
            <v>77</v>
          </cell>
          <cell r="BL10">
            <v>0</v>
          </cell>
          <cell r="BM10">
            <v>0</v>
          </cell>
          <cell r="BN10">
            <v>0</v>
          </cell>
          <cell r="BO10">
            <v>0</v>
          </cell>
          <cell r="BP10">
            <v>2</v>
          </cell>
        </row>
        <row r="11">
          <cell r="A11" t="str">
            <v>Cambridge Central</v>
          </cell>
          <cell r="C11">
            <v>1861</v>
          </cell>
          <cell r="D11">
            <v>5335</v>
          </cell>
          <cell r="E11">
            <v>26</v>
          </cell>
          <cell r="F11">
            <v>7222</v>
          </cell>
          <cell r="G11">
            <v>1940</v>
          </cell>
          <cell r="H11">
            <v>4628</v>
          </cell>
          <cell r="I11">
            <v>0</v>
          </cell>
          <cell r="J11">
            <v>0</v>
          </cell>
          <cell r="K11">
            <v>303</v>
          </cell>
          <cell r="L11">
            <v>116</v>
          </cell>
          <cell r="M11">
            <v>4</v>
          </cell>
          <cell r="N11">
            <v>0</v>
          </cell>
          <cell r="O11">
            <v>6991</v>
          </cell>
          <cell r="P11">
            <v>151</v>
          </cell>
          <cell r="Q11">
            <v>76</v>
          </cell>
          <cell r="R11">
            <v>13</v>
          </cell>
          <cell r="S11">
            <v>14</v>
          </cell>
          <cell r="T11">
            <v>254</v>
          </cell>
          <cell r="U11">
            <v>14467</v>
          </cell>
          <cell r="V11">
            <v>12610</v>
          </cell>
          <cell r="W11">
            <v>80</v>
          </cell>
          <cell r="X11">
            <v>1706</v>
          </cell>
          <cell r="Y11">
            <v>66</v>
          </cell>
          <cell r="Z11">
            <v>14462</v>
          </cell>
          <cell r="AA11">
            <v>260</v>
          </cell>
          <cell r="AB11">
            <v>140</v>
          </cell>
          <cell r="AC11">
            <v>667</v>
          </cell>
          <cell r="AD11">
            <v>1067</v>
          </cell>
          <cell r="AE11">
            <v>15529</v>
          </cell>
          <cell r="AF11">
            <v>29996</v>
          </cell>
          <cell r="AG11">
            <v>0</v>
          </cell>
          <cell r="AH11">
            <v>6</v>
          </cell>
          <cell r="AI11">
            <v>11</v>
          </cell>
          <cell r="AJ11">
            <v>109</v>
          </cell>
          <cell r="AK11">
            <v>0</v>
          </cell>
          <cell r="AL11">
            <v>0</v>
          </cell>
          <cell r="AM11">
            <v>126</v>
          </cell>
          <cell r="AN11">
            <v>0</v>
          </cell>
          <cell r="AO11">
            <v>292</v>
          </cell>
          <cell r="AP11">
            <v>292</v>
          </cell>
          <cell r="AQ11">
            <v>3</v>
          </cell>
          <cell r="AR11">
            <v>4</v>
          </cell>
          <cell r="AS11">
            <v>3</v>
          </cell>
          <cell r="AT11">
            <v>3</v>
          </cell>
          <cell r="AU11">
            <v>0</v>
          </cell>
          <cell r="AV11">
            <v>13</v>
          </cell>
          <cell r="AW11">
            <v>1</v>
          </cell>
          <cell r="AX11">
            <v>6</v>
          </cell>
          <cell r="AY11">
            <v>130</v>
          </cell>
          <cell r="AZ11">
            <v>56</v>
          </cell>
          <cell r="BA11">
            <v>114</v>
          </cell>
          <cell r="BB11">
            <v>120</v>
          </cell>
          <cell r="BC11">
            <v>19</v>
          </cell>
          <cell r="BD11">
            <v>446</v>
          </cell>
          <cell r="BE11">
            <v>0</v>
          </cell>
          <cell r="BF11">
            <v>0</v>
          </cell>
          <cell r="BG11">
            <v>0</v>
          </cell>
          <cell r="BH11">
            <v>0</v>
          </cell>
          <cell r="BI11">
            <v>0</v>
          </cell>
          <cell r="BJ11">
            <v>0</v>
          </cell>
          <cell r="BK11">
            <v>459</v>
          </cell>
          <cell r="BL11">
            <v>112</v>
          </cell>
          <cell r="BM11">
            <v>1</v>
          </cell>
          <cell r="BN11">
            <v>2</v>
          </cell>
          <cell r="BO11">
            <v>0</v>
          </cell>
          <cell r="BP11">
            <v>3</v>
          </cell>
        </row>
        <row r="12">
          <cell r="A12" t="str">
            <v>Chatteris</v>
          </cell>
          <cell r="C12">
            <v>266</v>
          </cell>
          <cell r="D12">
            <v>646</v>
          </cell>
          <cell r="E12">
            <v>5</v>
          </cell>
          <cell r="F12">
            <v>917</v>
          </cell>
          <cell r="G12">
            <v>51</v>
          </cell>
          <cell r="H12">
            <v>112</v>
          </cell>
          <cell r="I12">
            <v>0</v>
          </cell>
          <cell r="J12">
            <v>0</v>
          </cell>
          <cell r="K12">
            <v>0</v>
          </cell>
          <cell r="L12">
            <v>0</v>
          </cell>
          <cell r="M12">
            <v>0</v>
          </cell>
          <cell r="N12">
            <v>0</v>
          </cell>
          <cell r="O12">
            <v>163</v>
          </cell>
          <cell r="P12">
            <v>55</v>
          </cell>
          <cell r="Q12">
            <v>28</v>
          </cell>
          <cell r="R12">
            <v>5</v>
          </cell>
          <cell r="S12">
            <v>6</v>
          </cell>
          <cell r="T12">
            <v>94</v>
          </cell>
          <cell r="U12">
            <v>1174</v>
          </cell>
          <cell r="V12">
            <v>1037</v>
          </cell>
          <cell r="W12">
            <v>0</v>
          </cell>
          <cell r="X12">
            <v>124</v>
          </cell>
          <cell r="Y12">
            <v>7</v>
          </cell>
          <cell r="Z12">
            <v>1168</v>
          </cell>
          <cell r="AA12">
            <v>11</v>
          </cell>
          <cell r="AB12">
            <v>13</v>
          </cell>
          <cell r="AC12">
            <v>29</v>
          </cell>
          <cell r="AD12">
            <v>53</v>
          </cell>
          <cell r="AE12">
            <v>1221</v>
          </cell>
          <cell r="AF12">
            <v>2395</v>
          </cell>
          <cell r="AG12">
            <v>0</v>
          </cell>
          <cell r="AH12">
            <v>6</v>
          </cell>
          <cell r="AI12">
            <v>1</v>
          </cell>
          <cell r="AJ12">
            <v>20</v>
          </cell>
          <cell r="AK12">
            <v>0</v>
          </cell>
          <cell r="AL12">
            <v>0</v>
          </cell>
          <cell r="AM12">
            <v>27</v>
          </cell>
          <cell r="AN12">
            <v>0</v>
          </cell>
          <cell r="AO12">
            <v>7</v>
          </cell>
          <cell r="AP12">
            <v>7</v>
          </cell>
          <cell r="AQ12">
            <v>0</v>
          </cell>
          <cell r="AR12">
            <v>0</v>
          </cell>
          <cell r="AS12">
            <v>0</v>
          </cell>
          <cell r="AT12">
            <v>0</v>
          </cell>
          <cell r="AU12">
            <v>0</v>
          </cell>
          <cell r="AV12">
            <v>0</v>
          </cell>
          <cell r="AW12">
            <v>0</v>
          </cell>
          <cell r="AX12">
            <v>0</v>
          </cell>
          <cell r="AY12">
            <v>3</v>
          </cell>
          <cell r="AZ12">
            <v>1</v>
          </cell>
          <cell r="BA12">
            <v>1</v>
          </cell>
          <cell r="BB12">
            <v>0</v>
          </cell>
          <cell r="BC12">
            <v>0</v>
          </cell>
          <cell r="BD12">
            <v>5</v>
          </cell>
          <cell r="BE12">
            <v>0</v>
          </cell>
          <cell r="BF12">
            <v>0</v>
          </cell>
          <cell r="BG12">
            <v>0</v>
          </cell>
          <cell r="BH12">
            <v>0</v>
          </cell>
          <cell r="BI12">
            <v>0</v>
          </cell>
          <cell r="BJ12">
            <v>0</v>
          </cell>
          <cell r="BK12">
            <v>5</v>
          </cell>
          <cell r="BL12">
            <v>0</v>
          </cell>
          <cell r="BM12">
            <v>0</v>
          </cell>
          <cell r="BN12">
            <v>0</v>
          </cell>
          <cell r="BO12">
            <v>0</v>
          </cell>
          <cell r="BP12">
            <v>0</v>
          </cell>
        </row>
        <row r="13">
          <cell r="A13" t="str">
            <v>Cherry Hinton</v>
          </cell>
          <cell r="C13">
            <v>258</v>
          </cell>
          <cell r="D13">
            <v>889</v>
          </cell>
          <cell r="E13">
            <v>7</v>
          </cell>
          <cell r="F13">
            <v>1154</v>
          </cell>
          <cell r="G13">
            <v>105</v>
          </cell>
          <cell r="H13">
            <v>266</v>
          </cell>
          <cell r="I13">
            <v>1</v>
          </cell>
          <cell r="J13">
            <v>0</v>
          </cell>
          <cell r="K13">
            <v>0</v>
          </cell>
          <cell r="L13">
            <v>0</v>
          </cell>
          <cell r="M13">
            <v>0</v>
          </cell>
          <cell r="N13">
            <v>0</v>
          </cell>
          <cell r="O13">
            <v>372</v>
          </cell>
          <cell r="P13">
            <v>19</v>
          </cell>
          <cell r="Q13">
            <v>25</v>
          </cell>
          <cell r="R13">
            <v>2</v>
          </cell>
          <cell r="S13">
            <v>0</v>
          </cell>
          <cell r="T13">
            <v>46</v>
          </cell>
          <cell r="U13">
            <v>1572</v>
          </cell>
          <cell r="V13">
            <v>3533</v>
          </cell>
          <cell r="W13">
            <v>1</v>
          </cell>
          <cell r="X13">
            <v>389</v>
          </cell>
          <cell r="Y13">
            <v>12</v>
          </cell>
          <cell r="Z13">
            <v>3935</v>
          </cell>
          <cell r="AA13">
            <v>64</v>
          </cell>
          <cell r="AB13">
            <v>17</v>
          </cell>
          <cell r="AC13">
            <v>152</v>
          </cell>
          <cell r="AD13">
            <v>233</v>
          </cell>
          <cell r="AE13">
            <v>4168</v>
          </cell>
          <cell r="AF13">
            <v>5740</v>
          </cell>
          <cell r="AG13">
            <v>0</v>
          </cell>
          <cell r="AH13">
            <v>4</v>
          </cell>
          <cell r="AI13">
            <v>0</v>
          </cell>
          <cell r="AJ13">
            <v>6</v>
          </cell>
          <cell r="AK13">
            <v>0</v>
          </cell>
          <cell r="AL13">
            <v>0</v>
          </cell>
          <cell r="AM13">
            <v>10</v>
          </cell>
          <cell r="AN13">
            <v>0</v>
          </cell>
          <cell r="AO13">
            <v>45</v>
          </cell>
          <cell r="AP13">
            <v>45</v>
          </cell>
          <cell r="AQ13">
            <v>0</v>
          </cell>
          <cell r="AR13">
            <v>0</v>
          </cell>
          <cell r="AS13">
            <v>0</v>
          </cell>
          <cell r="AT13">
            <v>0</v>
          </cell>
          <cell r="AU13">
            <v>0</v>
          </cell>
          <cell r="AV13">
            <v>0</v>
          </cell>
          <cell r="AW13">
            <v>0</v>
          </cell>
          <cell r="AX13">
            <v>0</v>
          </cell>
          <cell r="AY13">
            <v>20</v>
          </cell>
          <cell r="AZ13">
            <v>4</v>
          </cell>
          <cell r="BA13">
            <v>13</v>
          </cell>
          <cell r="BB13">
            <v>4</v>
          </cell>
          <cell r="BC13">
            <v>0</v>
          </cell>
          <cell r="BD13">
            <v>41</v>
          </cell>
          <cell r="BE13">
            <v>0</v>
          </cell>
          <cell r="BF13">
            <v>0</v>
          </cell>
          <cell r="BG13">
            <v>0</v>
          </cell>
          <cell r="BH13">
            <v>0</v>
          </cell>
          <cell r="BI13">
            <v>0</v>
          </cell>
          <cell r="BJ13">
            <v>0</v>
          </cell>
          <cell r="BK13">
            <v>41</v>
          </cell>
          <cell r="BL13">
            <v>0</v>
          </cell>
          <cell r="BM13">
            <v>0</v>
          </cell>
          <cell r="BN13">
            <v>0</v>
          </cell>
          <cell r="BO13">
            <v>0</v>
          </cell>
          <cell r="BP13">
            <v>0</v>
          </cell>
        </row>
        <row r="14">
          <cell r="A14" t="str">
            <v>Comberton</v>
          </cell>
          <cell r="C14">
            <v>143</v>
          </cell>
          <cell r="D14">
            <v>473</v>
          </cell>
          <cell r="E14">
            <v>2</v>
          </cell>
          <cell r="F14">
            <v>618</v>
          </cell>
          <cell r="G14">
            <v>53</v>
          </cell>
          <cell r="H14">
            <v>133</v>
          </cell>
          <cell r="I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186</v>
          </cell>
          <cell r="P14">
            <v>1</v>
          </cell>
          <cell r="Q14">
            <v>2</v>
          </cell>
          <cell r="R14">
            <v>0</v>
          </cell>
          <cell r="S14">
            <v>1</v>
          </cell>
          <cell r="T14">
            <v>4</v>
          </cell>
          <cell r="U14">
            <v>808</v>
          </cell>
          <cell r="V14">
            <v>1261</v>
          </cell>
          <cell r="W14">
            <v>1</v>
          </cell>
          <cell r="X14">
            <v>123</v>
          </cell>
          <cell r="Y14">
            <v>2</v>
          </cell>
          <cell r="Z14">
            <v>1387</v>
          </cell>
          <cell r="AA14">
            <v>34</v>
          </cell>
          <cell r="AB14">
            <v>11</v>
          </cell>
          <cell r="AC14">
            <v>102</v>
          </cell>
          <cell r="AD14">
            <v>147</v>
          </cell>
          <cell r="AE14">
            <v>1534</v>
          </cell>
          <cell r="AF14">
            <v>2342</v>
          </cell>
          <cell r="AG14">
            <v>0</v>
          </cell>
          <cell r="AH14">
            <v>0</v>
          </cell>
          <cell r="AI14">
            <v>0</v>
          </cell>
          <cell r="AJ14">
            <v>1</v>
          </cell>
          <cell r="AK14">
            <v>0</v>
          </cell>
          <cell r="AL14">
            <v>0</v>
          </cell>
          <cell r="AM14">
            <v>1</v>
          </cell>
          <cell r="AN14">
            <v>0</v>
          </cell>
          <cell r="AO14">
            <v>25</v>
          </cell>
          <cell r="AP14">
            <v>25</v>
          </cell>
          <cell r="AQ14">
            <v>0</v>
          </cell>
          <cell r="AR14">
            <v>0</v>
          </cell>
          <cell r="AS14">
            <v>0</v>
          </cell>
          <cell r="AT14">
            <v>0</v>
          </cell>
          <cell r="AU14">
            <v>0</v>
          </cell>
          <cell r="AV14">
            <v>0</v>
          </cell>
          <cell r="AW14">
            <v>0</v>
          </cell>
          <cell r="AX14">
            <v>1</v>
          </cell>
          <cell r="AY14">
            <v>3</v>
          </cell>
          <cell r="AZ14">
            <v>4</v>
          </cell>
          <cell r="BA14">
            <v>1</v>
          </cell>
          <cell r="BB14">
            <v>4</v>
          </cell>
          <cell r="BC14">
            <v>0</v>
          </cell>
          <cell r="BD14">
            <v>13</v>
          </cell>
          <cell r="BE14">
            <v>0</v>
          </cell>
          <cell r="BF14">
            <v>0</v>
          </cell>
          <cell r="BG14">
            <v>0</v>
          </cell>
          <cell r="BH14">
            <v>0</v>
          </cell>
          <cell r="BI14">
            <v>0</v>
          </cell>
          <cell r="BJ14">
            <v>0</v>
          </cell>
          <cell r="BK14">
            <v>13</v>
          </cell>
          <cell r="BL14">
            <v>0</v>
          </cell>
          <cell r="BM14">
            <v>0</v>
          </cell>
          <cell r="BN14">
            <v>0</v>
          </cell>
          <cell r="BO14">
            <v>0</v>
          </cell>
          <cell r="BP14">
            <v>0</v>
          </cell>
        </row>
        <row r="15">
          <cell r="A15" t="str">
            <v>Cottenham</v>
          </cell>
          <cell r="C15">
            <v>164</v>
          </cell>
          <cell r="D15">
            <v>427</v>
          </cell>
          <cell r="E15">
            <v>1</v>
          </cell>
          <cell r="F15">
            <v>592</v>
          </cell>
          <cell r="G15">
            <v>38</v>
          </cell>
          <cell r="H15">
            <v>92</v>
          </cell>
          <cell r="I15">
            <v>1</v>
          </cell>
          <cell r="J15">
            <v>0</v>
          </cell>
          <cell r="K15">
            <v>3</v>
          </cell>
          <cell r="L15">
            <v>5</v>
          </cell>
          <cell r="M15">
            <v>0</v>
          </cell>
          <cell r="N15">
            <v>0</v>
          </cell>
          <cell r="O15">
            <v>139</v>
          </cell>
          <cell r="P15">
            <v>38</v>
          </cell>
          <cell r="Q15">
            <v>10</v>
          </cell>
          <cell r="R15">
            <v>2</v>
          </cell>
          <cell r="S15">
            <v>0</v>
          </cell>
          <cell r="T15">
            <v>50</v>
          </cell>
          <cell r="U15">
            <v>781</v>
          </cell>
          <cell r="V15">
            <v>1347</v>
          </cell>
          <cell r="W15">
            <v>0</v>
          </cell>
          <cell r="X15">
            <v>149</v>
          </cell>
          <cell r="Y15">
            <v>3</v>
          </cell>
          <cell r="Z15">
            <v>1499</v>
          </cell>
          <cell r="AA15">
            <v>31</v>
          </cell>
          <cell r="AB15">
            <v>12</v>
          </cell>
          <cell r="AC15">
            <v>38</v>
          </cell>
          <cell r="AD15">
            <v>81</v>
          </cell>
          <cell r="AE15">
            <v>1580</v>
          </cell>
          <cell r="AF15">
            <v>2361</v>
          </cell>
          <cell r="AG15">
            <v>0</v>
          </cell>
          <cell r="AH15">
            <v>0</v>
          </cell>
          <cell r="AI15">
            <v>0</v>
          </cell>
          <cell r="AJ15">
            <v>11</v>
          </cell>
          <cell r="AK15">
            <v>0</v>
          </cell>
          <cell r="AL15">
            <v>0</v>
          </cell>
          <cell r="AM15">
            <v>11</v>
          </cell>
          <cell r="AN15">
            <v>0</v>
          </cell>
          <cell r="AO15">
            <v>28</v>
          </cell>
          <cell r="AP15">
            <v>28</v>
          </cell>
          <cell r="AQ15">
            <v>0</v>
          </cell>
          <cell r="AR15">
            <v>0</v>
          </cell>
          <cell r="AS15">
            <v>0</v>
          </cell>
          <cell r="AT15">
            <v>0</v>
          </cell>
          <cell r="AU15">
            <v>0</v>
          </cell>
          <cell r="AV15">
            <v>0</v>
          </cell>
          <cell r="AW15">
            <v>0</v>
          </cell>
          <cell r="AX15">
            <v>0</v>
          </cell>
          <cell r="AY15">
            <v>2</v>
          </cell>
          <cell r="AZ15">
            <v>0</v>
          </cell>
          <cell r="BA15">
            <v>0</v>
          </cell>
          <cell r="BB15">
            <v>0</v>
          </cell>
          <cell r="BC15">
            <v>0</v>
          </cell>
          <cell r="BD15">
            <v>2</v>
          </cell>
          <cell r="BE15">
            <v>0</v>
          </cell>
          <cell r="BF15">
            <v>0</v>
          </cell>
          <cell r="BG15">
            <v>0</v>
          </cell>
          <cell r="BH15">
            <v>0</v>
          </cell>
          <cell r="BI15">
            <v>0</v>
          </cell>
          <cell r="BJ15">
            <v>0</v>
          </cell>
          <cell r="BK15">
            <v>2</v>
          </cell>
          <cell r="BL15">
            <v>0</v>
          </cell>
          <cell r="BM15">
            <v>0</v>
          </cell>
          <cell r="BN15">
            <v>0</v>
          </cell>
          <cell r="BO15">
            <v>0</v>
          </cell>
          <cell r="BP15">
            <v>0</v>
          </cell>
        </row>
        <row r="16">
          <cell r="A16" t="str">
            <v>Ely</v>
          </cell>
          <cell r="C16">
            <v>968</v>
          </cell>
          <cell r="D16">
            <v>2351</v>
          </cell>
          <cell r="E16">
            <v>37</v>
          </cell>
          <cell r="F16">
            <v>3356</v>
          </cell>
          <cell r="G16">
            <v>450</v>
          </cell>
          <cell r="H16">
            <v>883</v>
          </cell>
          <cell r="I16">
            <v>1</v>
          </cell>
          <cell r="J16">
            <v>0</v>
          </cell>
          <cell r="K16">
            <v>178</v>
          </cell>
          <cell r="L16">
            <v>7</v>
          </cell>
          <cell r="M16">
            <v>0</v>
          </cell>
          <cell r="N16">
            <v>0</v>
          </cell>
          <cell r="O16">
            <v>1519</v>
          </cell>
          <cell r="P16">
            <v>141</v>
          </cell>
          <cell r="Q16">
            <v>113</v>
          </cell>
          <cell r="R16">
            <v>4</v>
          </cell>
          <cell r="S16">
            <v>5</v>
          </cell>
          <cell r="T16">
            <v>263</v>
          </cell>
          <cell r="U16">
            <v>5138</v>
          </cell>
          <cell r="V16">
            <v>7399</v>
          </cell>
          <cell r="W16">
            <v>20</v>
          </cell>
          <cell r="X16">
            <v>1121</v>
          </cell>
          <cell r="Y16">
            <v>92</v>
          </cell>
          <cell r="Z16">
            <v>8632</v>
          </cell>
          <cell r="AA16">
            <v>91</v>
          </cell>
          <cell r="AB16">
            <v>29</v>
          </cell>
          <cell r="AC16">
            <v>210</v>
          </cell>
          <cell r="AD16">
            <v>330</v>
          </cell>
          <cell r="AE16">
            <v>8962</v>
          </cell>
          <cell r="AF16">
            <v>14100</v>
          </cell>
          <cell r="AG16">
            <v>0</v>
          </cell>
          <cell r="AH16">
            <v>21</v>
          </cell>
          <cell r="AI16">
            <v>6</v>
          </cell>
          <cell r="AJ16">
            <v>134</v>
          </cell>
          <cell r="AK16">
            <v>0</v>
          </cell>
          <cell r="AL16">
            <v>9</v>
          </cell>
          <cell r="AM16">
            <v>170</v>
          </cell>
          <cell r="AN16">
            <v>1</v>
          </cell>
          <cell r="AO16">
            <v>144</v>
          </cell>
          <cell r="AP16">
            <v>145</v>
          </cell>
          <cell r="AQ16">
            <v>0</v>
          </cell>
          <cell r="AR16">
            <v>0</v>
          </cell>
          <cell r="AS16">
            <v>0</v>
          </cell>
          <cell r="AT16">
            <v>0</v>
          </cell>
          <cell r="AU16">
            <v>0</v>
          </cell>
          <cell r="AV16">
            <v>0</v>
          </cell>
          <cell r="AW16">
            <v>0</v>
          </cell>
          <cell r="AX16">
            <v>3</v>
          </cell>
          <cell r="AY16">
            <v>72</v>
          </cell>
          <cell r="AZ16">
            <v>33</v>
          </cell>
          <cell r="BA16">
            <v>66</v>
          </cell>
          <cell r="BB16">
            <v>28</v>
          </cell>
          <cell r="BC16">
            <v>0</v>
          </cell>
          <cell r="BD16">
            <v>202</v>
          </cell>
          <cell r="BE16">
            <v>0</v>
          </cell>
          <cell r="BF16">
            <v>0</v>
          </cell>
          <cell r="BG16">
            <v>0</v>
          </cell>
          <cell r="BH16">
            <v>0</v>
          </cell>
          <cell r="BI16">
            <v>0</v>
          </cell>
          <cell r="BJ16">
            <v>0</v>
          </cell>
          <cell r="BK16">
            <v>202</v>
          </cell>
          <cell r="BL16">
            <v>0</v>
          </cell>
          <cell r="BM16">
            <v>0</v>
          </cell>
          <cell r="BN16">
            <v>0</v>
          </cell>
          <cell r="BO16">
            <v>0</v>
          </cell>
          <cell r="BP16">
            <v>2</v>
          </cell>
        </row>
        <row r="17">
          <cell r="A17" t="str">
            <v>Great Shelford</v>
          </cell>
          <cell r="C17">
            <v>402</v>
          </cell>
          <cell r="D17">
            <v>1068</v>
          </cell>
          <cell r="E17">
            <v>28</v>
          </cell>
          <cell r="F17">
            <v>1498</v>
          </cell>
          <cell r="G17">
            <v>196</v>
          </cell>
          <cell r="H17">
            <v>330</v>
          </cell>
          <cell r="I17">
            <v>0</v>
          </cell>
          <cell r="J17">
            <v>0</v>
          </cell>
          <cell r="K17">
            <v>4</v>
          </cell>
          <cell r="L17">
            <v>4</v>
          </cell>
          <cell r="M17">
            <v>1</v>
          </cell>
          <cell r="N17">
            <v>0</v>
          </cell>
          <cell r="O17">
            <v>535</v>
          </cell>
          <cell r="P17">
            <v>28</v>
          </cell>
          <cell r="Q17">
            <v>20</v>
          </cell>
          <cell r="R17">
            <v>7</v>
          </cell>
          <cell r="S17">
            <v>5</v>
          </cell>
          <cell r="T17">
            <v>60</v>
          </cell>
          <cell r="U17">
            <v>2093</v>
          </cell>
          <cell r="V17">
            <v>3146</v>
          </cell>
          <cell r="W17">
            <v>4</v>
          </cell>
          <cell r="X17">
            <v>429</v>
          </cell>
          <cell r="Y17">
            <v>8</v>
          </cell>
          <cell r="Z17">
            <v>3587</v>
          </cell>
          <cell r="AA17">
            <v>47</v>
          </cell>
          <cell r="AB17">
            <v>25</v>
          </cell>
          <cell r="AC17">
            <v>158</v>
          </cell>
          <cell r="AD17">
            <v>230</v>
          </cell>
          <cell r="AE17">
            <v>3817</v>
          </cell>
          <cell r="AF17">
            <v>5910</v>
          </cell>
          <cell r="AG17">
            <v>0</v>
          </cell>
          <cell r="AH17">
            <v>0</v>
          </cell>
          <cell r="AI17">
            <v>2</v>
          </cell>
          <cell r="AJ17">
            <v>13</v>
          </cell>
          <cell r="AK17">
            <v>0</v>
          </cell>
          <cell r="AL17">
            <v>0</v>
          </cell>
          <cell r="AM17">
            <v>15</v>
          </cell>
          <cell r="AN17">
            <v>0</v>
          </cell>
          <cell r="AO17">
            <v>76</v>
          </cell>
          <cell r="AP17">
            <v>76</v>
          </cell>
          <cell r="AQ17">
            <v>0</v>
          </cell>
          <cell r="AR17">
            <v>0</v>
          </cell>
          <cell r="AS17">
            <v>0</v>
          </cell>
          <cell r="AT17">
            <v>0</v>
          </cell>
          <cell r="AU17">
            <v>0</v>
          </cell>
          <cell r="AV17">
            <v>0</v>
          </cell>
          <cell r="AW17">
            <v>0</v>
          </cell>
          <cell r="AX17">
            <v>1</v>
          </cell>
          <cell r="AY17">
            <v>17</v>
          </cell>
          <cell r="AZ17">
            <v>9</v>
          </cell>
          <cell r="BA17">
            <v>6</v>
          </cell>
          <cell r="BB17">
            <v>3</v>
          </cell>
          <cell r="BC17">
            <v>0</v>
          </cell>
          <cell r="BD17">
            <v>36</v>
          </cell>
          <cell r="BE17">
            <v>0</v>
          </cell>
          <cell r="BF17">
            <v>0</v>
          </cell>
          <cell r="BG17">
            <v>0</v>
          </cell>
          <cell r="BH17">
            <v>0</v>
          </cell>
          <cell r="BI17">
            <v>0</v>
          </cell>
          <cell r="BJ17">
            <v>0</v>
          </cell>
          <cell r="BK17">
            <v>36</v>
          </cell>
          <cell r="BL17">
            <v>1</v>
          </cell>
          <cell r="BM17">
            <v>0</v>
          </cell>
          <cell r="BN17">
            <v>0</v>
          </cell>
          <cell r="BO17">
            <v>0</v>
          </cell>
          <cell r="BP17">
            <v>0</v>
          </cell>
        </row>
        <row r="18">
          <cell r="A18" t="str">
            <v>Histon</v>
          </cell>
          <cell r="C18">
            <v>553</v>
          </cell>
          <cell r="D18">
            <v>883</v>
          </cell>
          <cell r="E18">
            <v>6</v>
          </cell>
          <cell r="F18">
            <v>1442</v>
          </cell>
          <cell r="G18">
            <v>162</v>
          </cell>
          <cell r="H18">
            <v>272</v>
          </cell>
          <cell r="I18">
            <v>0</v>
          </cell>
          <cell r="J18">
            <v>0</v>
          </cell>
          <cell r="K18">
            <v>9</v>
          </cell>
          <cell r="L18">
            <v>0</v>
          </cell>
          <cell r="M18">
            <v>0</v>
          </cell>
          <cell r="N18">
            <v>0</v>
          </cell>
          <cell r="O18">
            <v>443</v>
          </cell>
          <cell r="P18">
            <v>62</v>
          </cell>
          <cell r="Q18">
            <v>44</v>
          </cell>
          <cell r="R18">
            <v>2</v>
          </cell>
          <cell r="S18">
            <v>2</v>
          </cell>
          <cell r="T18">
            <v>110</v>
          </cell>
          <cell r="U18">
            <v>1995</v>
          </cell>
          <cell r="V18">
            <v>3319</v>
          </cell>
          <cell r="W18">
            <v>0</v>
          </cell>
          <cell r="X18">
            <v>407</v>
          </cell>
          <cell r="Y18">
            <v>18</v>
          </cell>
          <cell r="Z18">
            <v>3744</v>
          </cell>
          <cell r="AA18">
            <v>32</v>
          </cell>
          <cell r="AB18">
            <v>22</v>
          </cell>
          <cell r="AC18">
            <v>127</v>
          </cell>
          <cell r="AD18">
            <v>181</v>
          </cell>
          <cell r="AE18">
            <v>3925</v>
          </cell>
          <cell r="AF18">
            <v>5920</v>
          </cell>
          <cell r="AG18">
            <v>0</v>
          </cell>
          <cell r="AH18">
            <v>2</v>
          </cell>
          <cell r="AI18">
            <v>1</v>
          </cell>
          <cell r="AJ18">
            <v>26</v>
          </cell>
          <cell r="AK18">
            <v>0</v>
          </cell>
          <cell r="AL18">
            <v>0</v>
          </cell>
          <cell r="AM18">
            <v>29</v>
          </cell>
          <cell r="AN18">
            <v>1</v>
          </cell>
          <cell r="AO18">
            <v>69</v>
          </cell>
          <cell r="AP18">
            <v>70</v>
          </cell>
          <cell r="AQ18">
            <v>0</v>
          </cell>
          <cell r="AR18">
            <v>0</v>
          </cell>
          <cell r="AS18">
            <v>0</v>
          </cell>
          <cell r="AT18">
            <v>0</v>
          </cell>
          <cell r="AU18">
            <v>0</v>
          </cell>
          <cell r="AV18">
            <v>0</v>
          </cell>
          <cell r="AW18">
            <v>0</v>
          </cell>
          <cell r="AX18">
            <v>0</v>
          </cell>
          <cell r="AY18">
            <v>31</v>
          </cell>
          <cell r="AZ18">
            <v>6</v>
          </cell>
          <cell r="BA18">
            <v>17</v>
          </cell>
          <cell r="BB18">
            <v>8</v>
          </cell>
          <cell r="BC18">
            <v>1</v>
          </cell>
          <cell r="BD18">
            <v>63</v>
          </cell>
          <cell r="BE18">
            <v>0</v>
          </cell>
          <cell r="BF18">
            <v>0</v>
          </cell>
          <cell r="BG18">
            <v>0</v>
          </cell>
          <cell r="BH18">
            <v>0</v>
          </cell>
          <cell r="BI18">
            <v>0</v>
          </cell>
          <cell r="BJ18">
            <v>0</v>
          </cell>
          <cell r="BK18">
            <v>63</v>
          </cell>
          <cell r="BL18">
            <v>0</v>
          </cell>
          <cell r="BM18">
            <v>0</v>
          </cell>
          <cell r="BN18">
            <v>0</v>
          </cell>
          <cell r="BO18">
            <v>0</v>
          </cell>
          <cell r="BP18">
            <v>0</v>
          </cell>
        </row>
        <row r="19">
          <cell r="A19" t="str">
            <v>Huntingdon</v>
          </cell>
          <cell r="C19">
            <v>1215</v>
          </cell>
          <cell r="D19">
            <v>3376</v>
          </cell>
          <cell r="E19">
            <v>27</v>
          </cell>
          <cell r="F19">
            <v>4618</v>
          </cell>
          <cell r="G19">
            <v>466</v>
          </cell>
          <cell r="H19">
            <v>966</v>
          </cell>
          <cell r="I19">
            <v>2</v>
          </cell>
          <cell r="J19">
            <v>0</v>
          </cell>
          <cell r="K19">
            <v>128</v>
          </cell>
          <cell r="L19">
            <v>5</v>
          </cell>
          <cell r="M19">
            <v>0</v>
          </cell>
          <cell r="N19">
            <v>0</v>
          </cell>
          <cell r="O19">
            <v>1567</v>
          </cell>
          <cell r="P19">
            <v>127</v>
          </cell>
          <cell r="Q19">
            <v>113</v>
          </cell>
          <cell r="R19">
            <v>4</v>
          </cell>
          <cell r="S19">
            <v>11</v>
          </cell>
          <cell r="T19">
            <v>255</v>
          </cell>
          <cell r="U19">
            <v>6440</v>
          </cell>
          <cell r="V19">
            <v>4589</v>
          </cell>
          <cell r="W19">
            <v>35</v>
          </cell>
          <cell r="X19">
            <v>490</v>
          </cell>
          <cell r="Y19">
            <v>23</v>
          </cell>
          <cell r="Z19">
            <v>5137</v>
          </cell>
          <cell r="AA19">
            <v>77</v>
          </cell>
          <cell r="AB19">
            <v>28</v>
          </cell>
          <cell r="AC19">
            <v>228</v>
          </cell>
          <cell r="AD19">
            <v>333</v>
          </cell>
          <cell r="AE19">
            <v>5470</v>
          </cell>
          <cell r="AF19">
            <v>11910</v>
          </cell>
          <cell r="AG19">
            <v>0</v>
          </cell>
          <cell r="AH19">
            <v>5</v>
          </cell>
          <cell r="AI19">
            <v>3</v>
          </cell>
          <cell r="AJ19">
            <v>44</v>
          </cell>
          <cell r="AK19">
            <v>0</v>
          </cell>
          <cell r="AL19">
            <v>0</v>
          </cell>
          <cell r="AM19">
            <v>52</v>
          </cell>
          <cell r="AN19">
            <v>0</v>
          </cell>
          <cell r="AO19">
            <v>37</v>
          </cell>
          <cell r="AP19">
            <v>37</v>
          </cell>
          <cell r="AQ19">
            <v>0</v>
          </cell>
          <cell r="AR19">
            <v>0</v>
          </cell>
          <cell r="AS19">
            <v>0</v>
          </cell>
          <cell r="AT19">
            <v>0</v>
          </cell>
          <cell r="AU19">
            <v>0</v>
          </cell>
          <cell r="AV19">
            <v>0</v>
          </cell>
          <cell r="AW19">
            <v>1</v>
          </cell>
          <cell r="AX19">
            <v>0</v>
          </cell>
          <cell r="AY19">
            <v>31</v>
          </cell>
          <cell r="AZ19">
            <v>26</v>
          </cell>
          <cell r="BA19">
            <v>22</v>
          </cell>
          <cell r="BB19">
            <v>22</v>
          </cell>
          <cell r="BC19">
            <v>0</v>
          </cell>
          <cell r="BD19">
            <v>102</v>
          </cell>
          <cell r="BE19">
            <v>0</v>
          </cell>
          <cell r="BF19">
            <v>0</v>
          </cell>
          <cell r="BG19">
            <v>0</v>
          </cell>
          <cell r="BH19">
            <v>0</v>
          </cell>
          <cell r="BI19">
            <v>0</v>
          </cell>
          <cell r="BJ19">
            <v>0</v>
          </cell>
          <cell r="BK19">
            <v>102</v>
          </cell>
          <cell r="BL19">
            <v>1</v>
          </cell>
          <cell r="BM19">
            <v>0</v>
          </cell>
          <cell r="BN19">
            <v>0</v>
          </cell>
          <cell r="BO19">
            <v>0</v>
          </cell>
          <cell r="BP19">
            <v>5</v>
          </cell>
        </row>
        <row r="20">
          <cell r="A20" t="str">
            <v>Linton</v>
          </cell>
          <cell r="C20">
            <v>185</v>
          </cell>
          <cell r="D20">
            <v>548</v>
          </cell>
          <cell r="E20">
            <v>6</v>
          </cell>
          <cell r="F20">
            <v>739</v>
          </cell>
          <cell r="G20">
            <v>63</v>
          </cell>
          <cell r="H20">
            <v>123</v>
          </cell>
          <cell r="I20">
            <v>0</v>
          </cell>
          <cell r="J20">
            <v>0</v>
          </cell>
          <cell r="K20">
            <v>1</v>
          </cell>
          <cell r="L20">
            <v>0</v>
          </cell>
          <cell r="M20">
            <v>0</v>
          </cell>
          <cell r="N20">
            <v>0</v>
          </cell>
          <cell r="O20">
            <v>187</v>
          </cell>
          <cell r="P20">
            <v>23</v>
          </cell>
          <cell r="Q20">
            <v>20</v>
          </cell>
          <cell r="R20">
            <v>3</v>
          </cell>
          <cell r="S20">
            <v>2</v>
          </cell>
          <cell r="T20">
            <v>48</v>
          </cell>
          <cell r="U20">
            <v>974</v>
          </cell>
          <cell r="V20">
            <v>1564</v>
          </cell>
          <cell r="W20">
            <v>2</v>
          </cell>
          <cell r="X20">
            <v>187</v>
          </cell>
          <cell r="Y20">
            <v>6</v>
          </cell>
          <cell r="Z20">
            <v>1759</v>
          </cell>
          <cell r="AA20">
            <v>18</v>
          </cell>
          <cell r="AB20">
            <v>10</v>
          </cell>
          <cell r="AC20">
            <v>77</v>
          </cell>
          <cell r="AD20">
            <v>105</v>
          </cell>
          <cell r="AE20">
            <v>1864</v>
          </cell>
          <cell r="AF20">
            <v>2838</v>
          </cell>
          <cell r="AG20">
            <v>0</v>
          </cell>
          <cell r="AH20">
            <v>0</v>
          </cell>
          <cell r="AI20">
            <v>0</v>
          </cell>
          <cell r="AJ20">
            <v>13</v>
          </cell>
          <cell r="AK20">
            <v>0</v>
          </cell>
          <cell r="AL20">
            <v>0</v>
          </cell>
          <cell r="AM20">
            <v>13</v>
          </cell>
          <cell r="AN20">
            <v>0</v>
          </cell>
          <cell r="AO20">
            <v>37</v>
          </cell>
          <cell r="AP20">
            <v>37</v>
          </cell>
          <cell r="AQ20">
            <v>0</v>
          </cell>
          <cell r="AR20">
            <v>0</v>
          </cell>
          <cell r="AS20">
            <v>0</v>
          </cell>
          <cell r="AT20">
            <v>0</v>
          </cell>
          <cell r="AU20">
            <v>0</v>
          </cell>
          <cell r="AV20">
            <v>0</v>
          </cell>
          <cell r="AW20">
            <v>0</v>
          </cell>
          <cell r="AX20">
            <v>3</v>
          </cell>
          <cell r="AY20">
            <v>8</v>
          </cell>
          <cell r="AZ20">
            <v>2</v>
          </cell>
          <cell r="BA20">
            <v>1</v>
          </cell>
          <cell r="BB20">
            <v>1</v>
          </cell>
          <cell r="BC20">
            <v>0</v>
          </cell>
          <cell r="BD20">
            <v>15</v>
          </cell>
          <cell r="BE20">
            <v>0</v>
          </cell>
          <cell r="BF20">
            <v>0</v>
          </cell>
          <cell r="BG20">
            <v>0</v>
          </cell>
          <cell r="BH20">
            <v>0</v>
          </cell>
          <cell r="BI20">
            <v>0</v>
          </cell>
          <cell r="BJ20">
            <v>0</v>
          </cell>
          <cell r="BK20">
            <v>15</v>
          </cell>
          <cell r="BL20">
            <v>1</v>
          </cell>
          <cell r="BM20">
            <v>0</v>
          </cell>
          <cell r="BN20">
            <v>0</v>
          </cell>
          <cell r="BO20">
            <v>0</v>
          </cell>
          <cell r="BP20">
            <v>0</v>
          </cell>
        </row>
        <row r="21">
          <cell r="A21" t="str">
            <v>Littleport</v>
          </cell>
          <cell r="C21">
            <v>91</v>
          </cell>
          <cell r="D21">
            <v>265</v>
          </cell>
          <cell r="E21">
            <v>6</v>
          </cell>
          <cell r="F21">
            <v>362</v>
          </cell>
          <cell r="G21">
            <v>73</v>
          </cell>
          <cell r="H21">
            <v>118</v>
          </cell>
          <cell r="I21">
            <v>0</v>
          </cell>
          <cell r="J21">
            <v>0</v>
          </cell>
          <cell r="K21">
            <v>0</v>
          </cell>
          <cell r="L21">
            <v>0</v>
          </cell>
          <cell r="M21">
            <v>0</v>
          </cell>
          <cell r="N21">
            <v>0</v>
          </cell>
          <cell r="O21">
            <v>191</v>
          </cell>
          <cell r="P21">
            <v>42</v>
          </cell>
          <cell r="Q21">
            <v>43</v>
          </cell>
          <cell r="R21">
            <v>4</v>
          </cell>
          <cell r="S21">
            <v>1</v>
          </cell>
          <cell r="T21">
            <v>90</v>
          </cell>
          <cell r="U21">
            <v>643</v>
          </cell>
          <cell r="V21">
            <v>1004</v>
          </cell>
          <cell r="W21">
            <v>2</v>
          </cell>
          <cell r="X21">
            <v>134</v>
          </cell>
          <cell r="Y21">
            <v>11</v>
          </cell>
          <cell r="Z21">
            <v>1151</v>
          </cell>
          <cell r="AA21">
            <v>11</v>
          </cell>
          <cell r="AB21">
            <v>2</v>
          </cell>
          <cell r="AC21">
            <v>18</v>
          </cell>
          <cell r="AD21">
            <v>31</v>
          </cell>
          <cell r="AE21">
            <v>1182</v>
          </cell>
          <cell r="AF21">
            <v>1825</v>
          </cell>
          <cell r="AG21">
            <v>0</v>
          </cell>
          <cell r="AH21">
            <v>1</v>
          </cell>
          <cell r="AI21">
            <v>1</v>
          </cell>
          <cell r="AJ21">
            <v>14</v>
          </cell>
          <cell r="AK21">
            <v>0</v>
          </cell>
          <cell r="AL21">
            <v>0</v>
          </cell>
          <cell r="AM21">
            <v>16</v>
          </cell>
          <cell r="AN21">
            <v>0</v>
          </cell>
          <cell r="AO21">
            <v>1</v>
          </cell>
          <cell r="AP21">
            <v>1</v>
          </cell>
          <cell r="AQ21">
            <v>0</v>
          </cell>
          <cell r="AR21">
            <v>0</v>
          </cell>
          <cell r="AS21">
            <v>0</v>
          </cell>
          <cell r="AT21">
            <v>0</v>
          </cell>
          <cell r="AU21">
            <v>0</v>
          </cell>
          <cell r="AV21">
            <v>0</v>
          </cell>
          <cell r="AW21">
            <v>0</v>
          </cell>
          <cell r="AX21">
            <v>0</v>
          </cell>
          <cell r="AY21">
            <v>4</v>
          </cell>
          <cell r="AZ21">
            <v>1</v>
          </cell>
          <cell r="BA21">
            <v>4</v>
          </cell>
          <cell r="BB21">
            <v>0</v>
          </cell>
          <cell r="BC21">
            <v>0</v>
          </cell>
          <cell r="BD21">
            <v>9</v>
          </cell>
          <cell r="BE21">
            <v>0</v>
          </cell>
          <cell r="BF21">
            <v>0</v>
          </cell>
          <cell r="BG21">
            <v>0</v>
          </cell>
          <cell r="BH21">
            <v>0</v>
          </cell>
          <cell r="BI21">
            <v>0</v>
          </cell>
          <cell r="BJ21">
            <v>0</v>
          </cell>
          <cell r="BK21">
            <v>9</v>
          </cell>
          <cell r="BL21">
            <v>0</v>
          </cell>
          <cell r="BM21">
            <v>0</v>
          </cell>
          <cell r="BN21">
            <v>0</v>
          </cell>
          <cell r="BO21">
            <v>0</v>
          </cell>
          <cell r="BP21">
            <v>0</v>
          </cell>
        </row>
        <row r="22">
          <cell r="A22" t="str">
            <v>March</v>
          </cell>
          <cell r="C22">
            <v>818</v>
          </cell>
          <cell r="D22">
            <v>2131</v>
          </cell>
          <cell r="E22">
            <v>18</v>
          </cell>
          <cell r="F22">
            <v>2967</v>
          </cell>
          <cell r="G22">
            <v>260</v>
          </cell>
          <cell r="H22">
            <v>492</v>
          </cell>
          <cell r="I22">
            <v>0</v>
          </cell>
          <cell r="J22">
            <v>29</v>
          </cell>
          <cell r="K22">
            <v>25</v>
          </cell>
          <cell r="L22">
            <v>2</v>
          </cell>
          <cell r="M22">
            <v>1</v>
          </cell>
          <cell r="N22">
            <v>0</v>
          </cell>
          <cell r="O22">
            <v>809</v>
          </cell>
          <cell r="P22">
            <v>224</v>
          </cell>
          <cell r="Q22">
            <v>120</v>
          </cell>
          <cell r="R22">
            <v>7</v>
          </cell>
          <cell r="S22">
            <v>5</v>
          </cell>
          <cell r="T22">
            <v>356</v>
          </cell>
          <cell r="U22">
            <v>4132</v>
          </cell>
          <cell r="V22">
            <v>3395</v>
          </cell>
          <cell r="W22">
            <v>3</v>
          </cell>
          <cell r="X22">
            <v>492</v>
          </cell>
          <cell r="Y22">
            <v>23</v>
          </cell>
          <cell r="Z22">
            <v>3913</v>
          </cell>
          <cell r="AA22">
            <v>57</v>
          </cell>
          <cell r="AB22">
            <v>14</v>
          </cell>
          <cell r="AC22">
            <v>110</v>
          </cell>
          <cell r="AD22">
            <v>181</v>
          </cell>
          <cell r="AE22">
            <v>4094</v>
          </cell>
          <cell r="AF22">
            <v>8226</v>
          </cell>
          <cell r="AG22">
            <v>1</v>
          </cell>
          <cell r="AH22">
            <v>22</v>
          </cell>
          <cell r="AI22">
            <v>5</v>
          </cell>
          <cell r="AJ22">
            <v>106</v>
          </cell>
          <cell r="AK22">
            <v>0</v>
          </cell>
          <cell r="AL22">
            <v>0</v>
          </cell>
          <cell r="AM22">
            <v>134</v>
          </cell>
          <cell r="AN22">
            <v>1</v>
          </cell>
          <cell r="AO22">
            <v>41</v>
          </cell>
          <cell r="AP22">
            <v>42</v>
          </cell>
          <cell r="AQ22">
            <v>0</v>
          </cell>
          <cell r="AR22">
            <v>0</v>
          </cell>
          <cell r="AS22">
            <v>0</v>
          </cell>
          <cell r="AT22">
            <v>0</v>
          </cell>
          <cell r="AU22">
            <v>0</v>
          </cell>
          <cell r="AV22">
            <v>0</v>
          </cell>
          <cell r="AW22">
            <v>0</v>
          </cell>
          <cell r="AX22">
            <v>1</v>
          </cell>
          <cell r="AY22">
            <v>27</v>
          </cell>
          <cell r="AZ22">
            <v>17</v>
          </cell>
          <cell r="BA22">
            <v>44</v>
          </cell>
          <cell r="BB22">
            <v>15</v>
          </cell>
          <cell r="BC22">
            <v>0</v>
          </cell>
          <cell r="BD22">
            <v>104</v>
          </cell>
          <cell r="BE22">
            <v>0</v>
          </cell>
          <cell r="BF22">
            <v>0</v>
          </cell>
          <cell r="BG22">
            <v>0</v>
          </cell>
          <cell r="BH22">
            <v>0</v>
          </cell>
          <cell r="BI22">
            <v>0</v>
          </cell>
          <cell r="BJ22">
            <v>0</v>
          </cell>
          <cell r="BK22">
            <v>104</v>
          </cell>
          <cell r="BL22">
            <v>0</v>
          </cell>
          <cell r="BM22">
            <v>0</v>
          </cell>
          <cell r="BN22">
            <v>0</v>
          </cell>
          <cell r="BO22">
            <v>0</v>
          </cell>
          <cell r="BP22">
            <v>2</v>
          </cell>
        </row>
        <row r="23">
          <cell r="A23" t="str">
            <v>Milton Road</v>
          </cell>
          <cell r="C23">
            <v>149</v>
          </cell>
          <cell r="D23">
            <v>522</v>
          </cell>
          <cell r="E23">
            <v>1</v>
          </cell>
          <cell r="F23">
            <v>672</v>
          </cell>
          <cell r="G23">
            <v>158</v>
          </cell>
          <cell r="H23">
            <v>292</v>
          </cell>
          <cell r="I23">
            <v>0</v>
          </cell>
          <cell r="J23">
            <v>0</v>
          </cell>
          <cell r="K23">
            <v>1</v>
          </cell>
          <cell r="L23">
            <v>0</v>
          </cell>
          <cell r="M23">
            <v>0</v>
          </cell>
          <cell r="N23">
            <v>0</v>
          </cell>
          <cell r="O23">
            <v>451</v>
          </cell>
          <cell r="P23">
            <v>43</v>
          </cell>
          <cell r="Q23">
            <v>27</v>
          </cell>
          <cell r="R23">
            <v>1</v>
          </cell>
          <cell r="S23">
            <v>0</v>
          </cell>
          <cell r="T23">
            <v>71</v>
          </cell>
          <cell r="U23">
            <v>1194</v>
          </cell>
          <cell r="V23">
            <v>2140</v>
          </cell>
          <cell r="W23">
            <v>2</v>
          </cell>
          <cell r="X23">
            <v>328</v>
          </cell>
          <cell r="Y23">
            <v>0</v>
          </cell>
          <cell r="Z23">
            <v>2470</v>
          </cell>
          <cell r="AA23">
            <v>20</v>
          </cell>
          <cell r="AB23">
            <v>5</v>
          </cell>
          <cell r="AC23">
            <v>62</v>
          </cell>
          <cell r="AD23">
            <v>87</v>
          </cell>
          <cell r="AE23">
            <v>2557</v>
          </cell>
          <cell r="AF23">
            <v>3751</v>
          </cell>
          <cell r="AG23">
            <v>0</v>
          </cell>
          <cell r="AH23">
            <v>0</v>
          </cell>
          <cell r="AI23">
            <v>4</v>
          </cell>
          <cell r="AJ23">
            <v>29</v>
          </cell>
          <cell r="AK23">
            <v>0</v>
          </cell>
          <cell r="AL23">
            <v>0</v>
          </cell>
          <cell r="AM23">
            <v>33</v>
          </cell>
          <cell r="AN23">
            <v>0</v>
          </cell>
          <cell r="AO23">
            <v>39</v>
          </cell>
          <cell r="AP23">
            <v>39</v>
          </cell>
          <cell r="AQ23">
            <v>0</v>
          </cell>
          <cell r="AR23">
            <v>0</v>
          </cell>
          <cell r="AS23">
            <v>0</v>
          </cell>
          <cell r="AT23">
            <v>0</v>
          </cell>
          <cell r="AU23">
            <v>0</v>
          </cell>
          <cell r="AV23">
            <v>0</v>
          </cell>
          <cell r="AW23">
            <v>0</v>
          </cell>
          <cell r="AX23">
            <v>0</v>
          </cell>
          <cell r="AY23">
            <v>6</v>
          </cell>
          <cell r="AZ23">
            <v>1</v>
          </cell>
          <cell r="BA23">
            <v>2</v>
          </cell>
          <cell r="BB23">
            <v>2</v>
          </cell>
          <cell r="BC23">
            <v>0</v>
          </cell>
          <cell r="BD23">
            <v>11</v>
          </cell>
          <cell r="BE23">
            <v>0</v>
          </cell>
          <cell r="BF23">
            <v>0</v>
          </cell>
          <cell r="BG23">
            <v>0</v>
          </cell>
          <cell r="BH23">
            <v>0</v>
          </cell>
          <cell r="BI23">
            <v>0</v>
          </cell>
          <cell r="BJ23">
            <v>0</v>
          </cell>
          <cell r="BK23">
            <v>11</v>
          </cell>
          <cell r="BL23">
            <v>1</v>
          </cell>
          <cell r="BM23">
            <v>0</v>
          </cell>
          <cell r="BN23">
            <v>0</v>
          </cell>
          <cell r="BO23">
            <v>0</v>
          </cell>
          <cell r="BP23">
            <v>0</v>
          </cell>
        </row>
        <row r="24">
          <cell r="A24" t="str">
            <v>Mobile Libraries</v>
          </cell>
          <cell r="C24">
            <v>666</v>
          </cell>
          <cell r="D24">
            <v>1696</v>
          </cell>
          <cell r="E24">
            <v>31</v>
          </cell>
          <cell r="F24">
            <v>2393</v>
          </cell>
          <cell r="G24">
            <v>139</v>
          </cell>
          <cell r="H24">
            <v>280</v>
          </cell>
          <cell r="I24">
            <v>0</v>
          </cell>
          <cell r="J24">
            <v>0</v>
          </cell>
          <cell r="K24">
            <v>3</v>
          </cell>
          <cell r="L24">
            <v>0</v>
          </cell>
          <cell r="M24">
            <v>0</v>
          </cell>
          <cell r="N24">
            <v>0</v>
          </cell>
          <cell r="O24">
            <v>422</v>
          </cell>
          <cell r="P24">
            <v>399</v>
          </cell>
          <cell r="Q24">
            <v>447</v>
          </cell>
          <cell r="R24">
            <v>15</v>
          </cell>
          <cell r="S24">
            <v>13</v>
          </cell>
          <cell r="T24">
            <v>874</v>
          </cell>
          <cell r="U24">
            <v>3689</v>
          </cell>
          <cell r="V24">
            <v>745</v>
          </cell>
          <cell r="W24">
            <v>1</v>
          </cell>
          <cell r="X24">
            <v>72</v>
          </cell>
          <cell r="Y24">
            <v>1</v>
          </cell>
          <cell r="Z24">
            <v>819</v>
          </cell>
          <cell r="AA24">
            <v>19</v>
          </cell>
          <cell r="AB24">
            <v>2</v>
          </cell>
          <cell r="AC24">
            <v>23</v>
          </cell>
          <cell r="AD24">
            <v>44</v>
          </cell>
          <cell r="AE24">
            <v>863</v>
          </cell>
          <cell r="AF24">
            <v>4552</v>
          </cell>
          <cell r="AG24">
            <v>1</v>
          </cell>
          <cell r="AH24">
            <v>42</v>
          </cell>
          <cell r="AI24">
            <v>2</v>
          </cell>
          <cell r="AJ24">
            <v>140</v>
          </cell>
          <cell r="AK24">
            <v>0</v>
          </cell>
          <cell r="AL24">
            <v>0</v>
          </cell>
          <cell r="AM24">
            <v>185</v>
          </cell>
          <cell r="AN24">
            <v>0</v>
          </cell>
          <cell r="AO24">
            <v>1</v>
          </cell>
          <cell r="AP24">
            <v>1</v>
          </cell>
          <cell r="AQ24">
            <v>0</v>
          </cell>
          <cell r="AR24">
            <v>0</v>
          </cell>
          <cell r="AS24">
            <v>0</v>
          </cell>
          <cell r="AT24">
            <v>0</v>
          </cell>
          <cell r="AU24">
            <v>0</v>
          </cell>
          <cell r="AV24">
            <v>0</v>
          </cell>
          <cell r="AW24">
            <v>0</v>
          </cell>
          <cell r="AX24">
            <v>0</v>
          </cell>
          <cell r="AY24">
            <v>0</v>
          </cell>
          <cell r="AZ24">
            <v>1</v>
          </cell>
          <cell r="BA24">
            <v>0</v>
          </cell>
          <cell r="BB24">
            <v>0</v>
          </cell>
          <cell r="BC24">
            <v>0</v>
          </cell>
          <cell r="BD24">
            <v>1</v>
          </cell>
          <cell r="BE24">
            <v>0</v>
          </cell>
          <cell r="BF24">
            <v>0</v>
          </cell>
          <cell r="BG24">
            <v>0</v>
          </cell>
          <cell r="BH24">
            <v>0</v>
          </cell>
          <cell r="BI24">
            <v>0</v>
          </cell>
          <cell r="BJ24">
            <v>0</v>
          </cell>
          <cell r="BK24">
            <v>1</v>
          </cell>
          <cell r="BL24">
            <v>0</v>
          </cell>
          <cell r="BM24">
            <v>0</v>
          </cell>
          <cell r="BN24">
            <v>0</v>
          </cell>
          <cell r="BO24">
            <v>0</v>
          </cell>
          <cell r="BP24">
            <v>0</v>
          </cell>
        </row>
        <row r="25">
          <cell r="A25" t="str">
            <v>Papworth</v>
          </cell>
          <cell r="C25">
            <v>63</v>
          </cell>
          <cell r="D25">
            <v>155</v>
          </cell>
          <cell r="E25">
            <v>2</v>
          </cell>
          <cell r="F25">
            <v>220</v>
          </cell>
          <cell r="G25">
            <v>18</v>
          </cell>
          <cell r="H25">
            <v>37</v>
          </cell>
          <cell r="I25">
            <v>0</v>
          </cell>
          <cell r="J25">
            <v>0</v>
          </cell>
          <cell r="K25">
            <v>3</v>
          </cell>
          <cell r="L25">
            <v>0</v>
          </cell>
          <cell r="M25">
            <v>0</v>
          </cell>
          <cell r="N25">
            <v>0</v>
          </cell>
          <cell r="O25">
            <v>58</v>
          </cell>
          <cell r="P25">
            <v>21</v>
          </cell>
          <cell r="Q25">
            <v>5</v>
          </cell>
          <cell r="R25">
            <v>0</v>
          </cell>
          <cell r="S25">
            <v>0</v>
          </cell>
          <cell r="T25">
            <v>26</v>
          </cell>
          <cell r="U25">
            <v>304</v>
          </cell>
          <cell r="V25">
            <v>971</v>
          </cell>
          <cell r="W25">
            <v>0</v>
          </cell>
          <cell r="X25">
            <v>108</v>
          </cell>
          <cell r="Y25">
            <v>4</v>
          </cell>
          <cell r="Z25">
            <v>1083</v>
          </cell>
          <cell r="AA25">
            <v>6</v>
          </cell>
          <cell r="AB25">
            <v>3</v>
          </cell>
          <cell r="AC25">
            <v>29</v>
          </cell>
          <cell r="AD25">
            <v>38</v>
          </cell>
          <cell r="AE25">
            <v>1121</v>
          </cell>
          <cell r="AF25">
            <v>1425</v>
          </cell>
          <cell r="AG25">
            <v>0</v>
          </cell>
          <cell r="AH25">
            <v>0</v>
          </cell>
          <cell r="AI25">
            <v>0</v>
          </cell>
          <cell r="AJ25">
            <v>2</v>
          </cell>
          <cell r="AK25">
            <v>0</v>
          </cell>
          <cell r="AL25">
            <v>0</v>
          </cell>
          <cell r="AM25">
            <v>2</v>
          </cell>
          <cell r="AN25">
            <v>0</v>
          </cell>
          <cell r="AO25">
            <v>17</v>
          </cell>
          <cell r="AP25">
            <v>17</v>
          </cell>
          <cell r="AQ25">
            <v>0</v>
          </cell>
          <cell r="AR25">
            <v>0</v>
          </cell>
          <cell r="AS25">
            <v>0</v>
          </cell>
          <cell r="AT25">
            <v>0</v>
          </cell>
          <cell r="AU25">
            <v>0</v>
          </cell>
          <cell r="AV25">
            <v>0</v>
          </cell>
          <cell r="AW25">
            <v>0</v>
          </cell>
          <cell r="AX25">
            <v>2</v>
          </cell>
          <cell r="AY25">
            <v>11</v>
          </cell>
          <cell r="AZ25">
            <v>1</v>
          </cell>
          <cell r="BA25">
            <v>1</v>
          </cell>
          <cell r="BB25">
            <v>0</v>
          </cell>
          <cell r="BC25">
            <v>0</v>
          </cell>
          <cell r="BD25">
            <v>15</v>
          </cell>
          <cell r="BE25">
            <v>0</v>
          </cell>
          <cell r="BF25">
            <v>0</v>
          </cell>
          <cell r="BG25">
            <v>0</v>
          </cell>
          <cell r="BH25">
            <v>0</v>
          </cell>
          <cell r="BI25">
            <v>0</v>
          </cell>
          <cell r="BJ25">
            <v>0</v>
          </cell>
          <cell r="BK25">
            <v>15</v>
          </cell>
          <cell r="BL25">
            <v>0</v>
          </cell>
          <cell r="BM25">
            <v>0</v>
          </cell>
          <cell r="BN25">
            <v>0</v>
          </cell>
          <cell r="BO25">
            <v>0</v>
          </cell>
          <cell r="BP25">
            <v>2</v>
          </cell>
        </row>
        <row r="26">
          <cell r="A26" t="str">
            <v>Ramsey</v>
          </cell>
          <cell r="C26">
            <v>277</v>
          </cell>
          <cell r="D26">
            <v>644</v>
          </cell>
          <cell r="E26">
            <v>22</v>
          </cell>
          <cell r="F26">
            <v>943</v>
          </cell>
          <cell r="G26">
            <v>101</v>
          </cell>
          <cell r="H26">
            <v>219</v>
          </cell>
          <cell r="I26">
            <v>0</v>
          </cell>
          <cell r="J26">
            <v>0</v>
          </cell>
          <cell r="K26">
            <v>2</v>
          </cell>
          <cell r="L26">
            <v>3</v>
          </cell>
          <cell r="M26">
            <v>0</v>
          </cell>
          <cell r="N26">
            <v>0</v>
          </cell>
          <cell r="O26">
            <v>325</v>
          </cell>
          <cell r="P26">
            <v>33</v>
          </cell>
          <cell r="Q26">
            <v>21</v>
          </cell>
          <cell r="R26">
            <v>2</v>
          </cell>
          <cell r="S26">
            <v>1</v>
          </cell>
          <cell r="T26">
            <v>57</v>
          </cell>
          <cell r="U26">
            <v>1325</v>
          </cell>
          <cell r="V26">
            <v>1266</v>
          </cell>
          <cell r="W26">
            <v>1</v>
          </cell>
          <cell r="X26">
            <v>309</v>
          </cell>
          <cell r="Y26">
            <v>7</v>
          </cell>
          <cell r="Z26">
            <v>1583</v>
          </cell>
          <cell r="AA26">
            <v>20</v>
          </cell>
          <cell r="AB26">
            <v>2</v>
          </cell>
          <cell r="AC26">
            <v>24</v>
          </cell>
          <cell r="AD26">
            <v>46</v>
          </cell>
          <cell r="AE26">
            <v>1629</v>
          </cell>
          <cell r="AF26">
            <v>2954</v>
          </cell>
          <cell r="AG26">
            <v>0</v>
          </cell>
          <cell r="AH26">
            <v>0</v>
          </cell>
          <cell r="AI26">
            <v>3</v>
          </cell>
          <cell r="AJ26">
            <v>27</v>
          </cell>
          <cell r="AK26">
            <v>0</v>
          </cell>
          <cell r="AL26">
            <v>0</v>
          </cell>
          <cell r="AM26">
            <v>30</v>
          </cell>
          <cell r="AN26">
            <v>0</v>
          </cell>
          <cell r="AO26">
            <v>9</v>
          </cell>
          <cell r="AP26">
            <v>9</v>
          </cell>
          <cell r="AQ26">
            <v>0</v>
          </cell>
          <cell r="AR26">
            <v>0</v>
          </cell>
          <cell r="AS26">
            <v>0</v>
          </cell>
          <cell r="AT26">
            <v>0</v>
          </cell>
          <cell r="AU26">
            <v>0</v>
          </cell>
          <cell r="AV26">
            <v>0</v>
          </cell>
          <cell r="AW26">
            <v>0</v>
          </cell>
          <cell r="AX26">
            <v>0</v>
          </cell>
          <cell r="AY26">
            <v>1</v>
          </cell>
          <cell r="AZ26">
            <v>1</v>
          </cell>
          <cell r="BA26">
            <v>0</v>
          </cell>
          <cell r="BB26">
            <v>0</v>
          </cell>
          <cell r="BC26">
            <v>0</v>
          </cell>
          <cell r="BD26">
            <v>2</v>
          </cell>
          <cell r="BE26">
            <v>0</v>
          </cell>
          <cell r="BF26">
            <v>0</v>
          </cell>
          <cell r="BG26">
            <v>0</v>
          </cell>
          <cell r="BH26">
            <v>0</v>
          </cell>
          <cell r="BI26">
            <v>0</v>
          </cell>
          <cell r="BJ26">
            <v>0</v>
          </cell>
          <cell r="BK26">
            <v>2</v>
          </cell>
          <cell r="BL26">
            <v>0</v>
          </cell>
          <cell r="BM26">
            <v>0</v>
          </cell>
          <cell r="BN26">
            <v>0</v>
          </cell>
          <cell r="BO26">
            <v>0</v>
          </cell>
          <cell r="BP26">
            <v>0</v>
          </cell>
        </row>
        <row r="27">
          <cell r="A27" t="str">
            <v>Rock Road</v>
          </cell>
          <cell r="C27">
            <v>322</v>
          </cell>
          <cell r="D27">
            <v>690</v>
          </cell>
          <cell r="E27">
            <v>5</v>
          </cell>
          <cell r="F27">
            <v>1017</v>
          </cell>
          <cell r="G27">
            <v>98</v>
          </cell>
          <cell r="H27">
            <v>179</v>
          </cell>
          <cell r="I27">
            <v>0</v>
          </cell>
          <cell r="J27">
            <v>0</v>
          </cell>
          <cell r="K27">
            <v>2</v>
          </cell>
          <cell r="L27">
            <v>0</v>
          </cell>
          <cell r="M27">
            <v>0</v>
          </cell>
          <cell r="N27">
            <v>0</v>
          </cell>
          <cell r="O27">
            <v>279</v>
          </cell>
          <cell r="P27">
            <v>41</v>
          </cell>
          <cell r="Q27">
            <v>35</v>
          </cell>
          <cell r="R27">
            <v>2</v>
          </cell>
          <cell r="S27">
            <v>3</v>
          </cell>
          <cell r="T27">
            <v>81</v>
          </cell>
          <cell r="U27">
            <v>1377</v>
          </cell>
          <cell r="V27">
            <v>2105</v>
          </cell>
          <cell r="W27">
            <v>4</v>
          </cell>
          <cell r="X27">
            <v>318</v>
          </cell>
          <cell r="Y27">
            <v>8</v>
          </cell>
          <cell r="Z27">
            <v>2435</v>
          </cell>
          <cell r="AA27">
            <v>46</v>
          </cell>
          <cell r="AB27">
            <v>34</v>
          </cell>
          <cell r="AC27">
            <v>155</v>
          </cell>
          <cell r="AD27">
            <v>235</v>
          </cell>
          <cell r="AE27">
            <v>2670</v>
          </cell>
          <cell r="AF27">
            <v>4047</v>
          </cell>
          <cell r="AG27">
            <v>1</v>
          </cell>
          <cell r="AH27">
            <v>10</v>
          </cell>
          <cell r="AI27">
            <v>1</v>
          </cell>
          <cell r="AJ27">
            <v>24</v>
          </cell>
          <cell r="AK27">
            <v>0</v>
          </cell>
          <cell r="AL27">
            <v>0</v>
          </cell>
          <cell r="AM27">
            <v>36</v>
          </cell>
          <cell r="AN27">
            <v>0</v>
          </cell>
          <cell r="AO27">
            <v>19</v>
          </cell>
          <cell r="AP27">
            <v>19</v>
          </cell>
          <cell r="AQ27">
            <v>0</v>
          </cell>
          <cell r="AR27">
            <v>0</v>
          </cell>
          <cell r="AS27">
            <v>0</v>
          </cell>
          <cell r="AT27">
            <v>0</v>
          </cell>
          <cell r="AU27">
            <v>0</v>
          </cell>
          <cell r="AV27">
            <v>0</v>
          </cell>
          <cell r="AW27">
            <v>0</v>
          </cell>
          <cell r="AX27">
            <v>0</v>
          </cell>
          <cell r="AY27">
            <v>17</v>
          </cell>
          <cell r="AZ27">
            <v>2</v>
          </cell>
          <cell r="BA27">
            <v>9</v>
          </cell>
          <cell r="BB27">
            <v>4</v>
          </cell>
          <cell r="BC27">
            <v>0</v>
          </cell>
          <cell r="BD27">
            <v>32</v>
          </cell>
          <cell r="BE27">
            <v>0</v>
          </cell>
          <cell r="BF27">
            <v>0</v>
          </cell>
          <cell r="BG27">
            <v>0</v>
          </cell>
          <cell r="BH27">
            <v>0</v>
          </cell>
          <cell r="BI27">
            <v>0</v>
          </cell>
          <cell r="BJ27">
            <v>0</v>
          </cell>
          <cell r="BK27">
            <v>32</v>
          </cell>
          <cell r="BL27">
            <v>0</v>
          </cell>
          <cell r="BM27">
            <v>0</v>
          </cell>
          <cell r="BN27">
            <v>0</v>
          </cell>
          <cell r="BO27">
            <v>0</v>
          </cell>
          <cell r="BP27">
            <v>0</v>
          </cell>
        </row>
        <row r="28">
          <cell r="A28" t="str">
            <v>Sawston</v>
          </cell>
          <cell r="C28">
            <v>180</v>
          </cell>
          <cell r="D28">
            <v>487</v>
          </cell>
          <cell r="E28">
            <v>8</v>
          </cell>
          <cell r="F28">
            <v>675</v>
          </cell>
          <cell r="G28">
            <v>66</v>
          </cell>
          <cell r="H28">
            <v>206</v>
          </cell>
          <cell r="I28">
            <v>0</v>
          </cell>
          <cell r="J28">
            <v>0</v>
          </cell>
          <cell r="K28">
            <v>1</v>
          </cell>
          <cell r="L28">
            <v>0</v>
          </cell>
          <cell r="M28">
            <v>0</v>
          </cell>
          <cell r="N28">
            <v>0</v>
          </cell>
          <cell r="O28">
            <v>273</v>
          </cell>
          <cell r="P28">
            <v>34</v>
          </cell>
          <cell r="Q28">
            <v>12</v>
          </cell>
          <cell r="R28">
            <v>0</v>
          </cell>
          <cell r="S28">
            <v>1</v>
          </cell>
          <cell r="T28">
            <v>47</v>
          </cell>
          <cell r="U28">
            <v>995</v>
          </cell>
          <cell r="V28">
            <v>1766</v>
          </cell>
          <cell r="W28">
            <v>2</v>
          </cell>
          <cell r="X28">
            <v>198</v>
          </cell>
          <cell r="Y28">
            <v>6</v>
          </cell>
          <cell r="Z28">
            <v>1972</v>
          </cell>
          <cell r="AA28">
            <v>27</v>
          </cell>
          <cell r="AB28">
            <v>10</v>
          </cell>
          <cell r="AC28">
            <v>66</v>
          </cell>
          <cell r="AD28">
            <v>103</v>
          </cell>
          <cell r="AE28">
            <v>2075</v>
          </cell>
          <cell r="AF28">
            <v>3070</v>
          </cell>
          <cell r="AG28">
            <v>0</v>
          </cell>
          <cell r="AH28">
            <v>0</v>
          </cell>
          <cell r="AI28">
            <v>1</v>
          </cell>
          <cell r="AJ28">
            <v>42</v>
          </cell>
          <cell r="AK28">
            <v>0</v>
          </cell>
          <cell r="AL28">
            <v>0</v>
          </cell>
          <cell r="AM28">
            <v>43</v>
          </cell>
          <cell r="AN28">
            <v>0</v>
          </cell>
          <cell r="AO28">
            <v>72</v>
          </cell>
          <cell r="AP28">
            <v>72</v>
          </cell>
          <cell r="AQ28">
            <v>0</v>
          </cell>
          <cell r="AR28">
            <v>0</v>
          </cell>
          <cell r="AS28">
            <v>0</v>
          </cell>
          <cell r="AT28">
            <v>0</v>
          </cell>
          <cell r="AU28">
            <v>0</v>
          </cell>
          <cell r="AV28">
            <v>0</v>
          </cell>
          <cell r="AW28">
            <v>0</v>
          </cell>
          <cell r="AX28">
            <v>0</v>
          </cell>
          <cell r="AY28">
            <v>1</v>
          </cell>
          <cell r="AZ28">
            <v>1</v>
          </cell>
          <cell r="BA28">
            <v>4</v>
          </cell>
          <cell r="BB28">
            <v>7</v>
          </cell>
          <cell r="BC28">
            <v>1</v>
          </cell>
          <cell r="BD28">
            <v>14</v>
          </cell>
          <cell r="BE28">
            <v>0</v>
          </cell>
          <cell r="BF28">
            <v>0</v>
          </cell>
          <cell r="BG28">
            <v>0</v>
          </cell>
          <cell r="BH28">
            <v>0</v>
          </cell>
          <cell r="BI28">
            <v>0</v>
          </cell>
          <cell r="BJ28">
            <v>0</v>
          </cell>
          <cell r="BK28">
            <v>14</v>
          </cell>
          <cell r="BL28">
            <v>0</v>
          </cell>
          <cell r="BM28">
            <v>0</v>
          </cell>
          <cell r="BN28">
            <v>0</v>
          </cell>
          <cell r="BO28">
            <v>0</v>
          </cell>
          <cell r="BP28">
            <v>0</v>
          </cell>
        </row>
        <row r="29">
          <cell r="A29" t="str">
            <v>Sawtry</v>
          </cell>
          <cell r="C29">
            <v>93</v>
          </cell>
          <cell r="D29">
            <v>277</v>
          </cell>
          <cell r="E29">
            <v>1</v>
          </cell>
          <cell r="F29">
            <v>371</v>
          </cell>
          <cell r="G29">
            <v>23</v>
          </cell>
          <cell r="H29">
            <v>72</v>
          </cell>
          <cell r="I29">
            <v>0</v>
          </cell>
          <cell r="J29">
            <v>0</v>
          </cell>
          <cell r="K29">
            <v>0</v>
          </cell>
          <cell r="L29">
            <v>0</v>
          </cell>
          <cell r="M29">
            <v>0</v>
          </cell>
          <cell r="N29">
            <v>0</v>
          </cell>
          <cell r="O29">
            <v>95</v>
          </cell>
          <cell r="P29">
            <v>5</v>
          </cell>
          <cell r="Q29">
            <v>7</v>
          </cell>
          <cell r="R29">
            <v>1</v>
          </cell>
          <cell r="S29">
            <v>0</v>
          </cell>
          <cell r="T29">
            <v>13</v>
          </cell>
          <cell r="U29">
            <v>479</v>
          </cell>
          <cell r="V29">
            <v>642</v>
          </cell>
          <cell r="W29">
            <v>0</v>
          </cell>
          <cell r="X29">
            <v>102</v>
          </cell>
          <cell r="Y29">
            <v>3</v>
          </cell>
          <cell r="Z29">
            <v>747</v>
          </cell>
          <cell r="AA29">
            <v>7</v>
          </cell>
          <cell r="AB29">
            <v>3</v>
          </cell>
          <cell r="AC29">
            <v>14</v>
          </cell>
          <cell r="AD29">
            <v>24</v>
          </cell>
          <cell r="AE29">
            <v>771</v>
          </cell>
          <cell r="AF29">
            <v>1250</v>
          </cell>
          <cell r="AG29">
            <v>0</v>
          </cell>
          <cell r="AH29">
            <v>0</v>
          </cell>
          <cell r="AI29">
            <v>0</v>
          </cell>
          <cell r="AJ29">
            <v>0</v>
          </cell>
          <cell r="AK29">
            <v>0</v>
          </cell>
          <cell r="AL29">
            <v>0</v>
          </cell>
          <cell r="AM29">
            <v>0</v>
          </cell>
          <cell r="AN29">
            <v>0</v>
          </cell>
          <cell r="AO29">
            <v>11</v>
          </cell>
          <cell r="AP29">
            <v>11</v>
          </cell>
          <cell r="AQ29">
            <v>0</v>
          </cell>
          <cell r="AR29">
            <v>0</v>
          </cell>
          <cell r="AS29">
            <v>0</v>
          </cell>
          <cell r="AT29">
            <v>0</v>
          </cell>
          <cell r="AU29">
            <v>0</v>
          </cell>
          <cell r="AV29">
            <v>0</v>
          </cell>
          <cell r="AW29">
            <v>0</v>
          </cell>
          <cell r="AX29">
            <v>0</v>
          </cell>
          <cell r="AY29">
            <v>0</v>
          </cell>
          <cell r="AZ29">
            <v>0</v>
          </cell>
          <cell r="BA29">
            <v>0</v>
          </cell>
          <cell r="BB29">
            <v>0</v>
          </cell>
          <cell r="BC29">
            <v>0</v>
          </cell>
          <cell r="BD29">
            <v>0</v>
          </cell>
          <cell r="BE29">
            <v>0</v>
          </cell>
          <cell r="BF29">
            <v>0</v>
          </cell>
          <cell r="BG29">
            <v>0</v>
          </cell>
          <cell r="BH29">
            <v>0</v>
          </cell>
          <cell r="BI29">
            <v>0</v>
          </cell>
          <cell r="BJ29">
            <v>0</v>
          </cell>
          <cell r="BK29">
            <v>0</v>
          </cell>
          <cell r="BL29">
            <v>0</v>
          </cell>
          <cell r="BM29">
            <v>0</v>
          </cell>
          <cell r="BN29">
            <v>0</v>
          </cell>
          <cell r="BO29">
            <v>0</v>
          </cell>
          <cell r="BP29">
            <v>0</v>
          </cell>
        </row>
        <row r="30">
          <cell r="A30" t="str">
            <v>Soham</v>
          </cell>
          <cell r="C30">
            <v>148</v>
          </cell>
          <cell r="D30">
            <v>498</v>
          </cell>
          <cell r="E30">
            <v>17</v>
          </cell>
          <cell r="F30">
            <v>663</v>
          </cell>
          <cell r="G30">
            <v>68</v>
          </cell>
          <cell r="H30">
            <v>164</v>
          </cell>
          <cell r="I30">
            <v>0</v>
          </cell>
          <cell r="J30">
            <v>0</v>
          </cell>
          <cell r="K30">
            <v>0</v>
          </cell>
          <cell r="L30">
            <v>0</v>
          </cell>
          <cell r="M30">
            <v>0</v>
          </cell>
          <cell r="N30">
            <v>0</v>
          </cell>
          <cell r="O30">
            <v>232</v>
          </cell>
          <cell r="P30">
            <v>38</v>
          </cell>
          <cell r="Q30">
            <v>16</v>
          </cell>
          <cell r="R30">
            <v>1</v>
          </cell>
          <cell r="S30">
            <v>1</v>
          </cell>
          <cell r="T30">
            <v>56</v>
          </cell>
          <cell r="U30">
            <v>951</v>
          </cell>
          <cell r="V30">
            <v>1917</v>
          </cell>
          <cell r="W30">
            <v>0</v>
          </cell>
          <cell r="X30">
            <v>290</v>
          </cell>
          <cell r="Y30">
            <v>18</v>
          </cell>
          <cell r="Z30">
            <v>2225</v>
          </cell>
          <cell r="AA30">
            <v>16</v>
          </cell>
          <cell r="AB30">
            <v>16</v>
          </cell>
          <cell r="AC30">
            <v>30</v>
          </cell>
          <cell r="AD30">
            <v>62</v>
          </cell>
          <cell r="AE30">
            <v>2287</v>
          </cell>
          <cell r="AF30">
            <v>3238</v>
          </cell>
          <cell r="AG30">
            <v>1</v>
          </cell>
          <cell r="AH30">
            <v>10</v>
          </cell>
          <cell r="AI30">
            <v>0</v>
          </cell>
          <cell r="AJ30">
            <v>8</v>
          </cell>
          <cell r="AK30">
            <v>0</v>
          </cell>
          <cell r="AL30">
            <v>0</v>
          </cell>
          <cell r="AM30">
            <v>19</v>
          </cell>
          <cell r="AN30">
            <v>0</v>
          </cell>
          <cell r="AO30">
            <v>11</v>
          </cell>
          <cell r="AP30">
            <v>11</v>
          </cell>
          <cell r="AQ30">
            <v>0</v>
          </cell>
          <cell r="AR30">
            <v>0</v>
          </cell>
          <cell r="AS30">
            <v>0</v>
          </cell>
          <cell r="AT30">
            <v>0</v>
          </cell>
          <cell r="AU30">
            <v>0</v>
          </cell>
          <cell r="AV30">
            <v>0</v>
          </cell>
          <cell r="AW30">
            <v>0</v>
          </cell>
          <cell r="AX30">
            <v>0</v>
          </cell>
          <cell r="AY30">
            <v>0</v>
          </cell>
          <cell r="AZ30">
            <v>2</v>
          </cell>
          <cell r="BA30">
            <v>0</v>
          </cell>
          <cell r="BB30">
            <v>1</v>
          </cell>
          <cell r="BC30">
            <v>0</v>
          </cell>
          <cell r="BD30">
            <v>3</v>
          </cell>
          <cell r="BE30">
            <v>0</v>
          </cell>
          <cell r="BF30">
            <v>0</v>
          </cell>
          <cell r="BG30">
            <v>0</v>
          </cell>
          <cell r="BH30">
            <v>0</v>
          </cell>
          <cell r="BI30">
            <v>0</v>
          </cell>
          <cell r="BJ30">
            <v>0</v>
          </cell>
          <cell r="BK30">
            <v>3</v>
          </cell>
          <cell r="BL30">
            <v>0</v>
          </cell>
          <cell r="BM30">
            <v>0</v>
          </cell>
          <cell r="BN30">
            <v>0</v>
          </cell>
          <cell r="BO30">
            <v>0</v>
          </cell>
          <cell r="BP30">
            <v>0</v>
          </cell>
        </row>
        <row r="31">
          <cell r="A31" t="str">
            <v>St Ives</v>
          </cell>
          <cell r="C31">
            <v>1689</v>
          </cell>
          <cell r="D31">
            <v>4003</v>
          </cell>
          <cell r="E31">
            <v>19</v>
          </cell>
          <cell r="F31">
            <v>5711</v>
          </cell>
          <cell r="G31">
            <v>540</v>
          </cell>
          <cell r="H31">
            <v>1040</v>
          </cell>
          <cell r="I31">
            <v>2</v>
          </cell>
          <cell r="J31">
            <v>0</v>
          </cell>
          <cell r="K31">
            <v>74</v>
          </cell>
          <cell r="L31">
            <v>2</v>
          </cell>
          <cell r="M31">
            <v>1</v>
          </cell>
          <cell r="N31">
            <v>0</v>
          </cell>
          <cell r="O31">
            <v>1659</v>
          </cell>
          <cell r="P31">
            <v>163</v>
          </cell>
          <cell r="Q31">
            <v>159</v>
          </cell>
          <cell r="R31">
            <v>16</v>
          </cell>
          <cell r="S31">
            <v>6</v>
          </cell>
          <cell r="T31">
            <v>344</v>
          </cell>
          <cell r="U31">
            <v>7714</v>
          </cell>
          <cell r="V31">
            <v>5511</v>
          </cell>
          <cell r="W31">
            <v>3</v>
          </cell>
          <cell r="X31">
            <v>802</v>
          </cell>
          <cell r="Y31">
            <v>31</v>
          </cell>
          <cell r="Z31">
            <v>6347</v>
          </cell>
          <cell r="AA31">
            <v>64</v>
          </cell>
          <cell r="AB31">
            <v>36</v>
          </cell>
          <cell r="AC31">
            <v>190</v>
          </cell>
          <cell r="AD31">
            <v>290</v>
          </cell>
          <cell r="AE31">
            <v>6637</v>
          </cell>
          <cell r="AF31">
            <v>14351</v>
          </cell>
          <cell r="AG31">
            <v>0</v>
          </cell>
          <cell r="AH31">
            <v>12</v>
          </cell>
          <cell r="AI31">
            <v>3</v>
          </cell>
          <cell r="AJ31">
            <v>95</v>
          </cell>
          <cell r="AK31">
            <v>0</v>
          </cell>
          <cell r="AL31">
            <v>0</v>
          </cell>
          <cell r="AM31">
            <v>110</v>
          </cell>
          <cell r="AN31">
            <v>0</v>
          </cell>
          <cell r="AO31">
            <v>94</v>
          </cell>
          <cell r="AP31">
            <v>94</v>
          </cell>
          <cell r="AQ31">
            <v>0</v>
          </cell>
          <cell r="AR31">
            <v>0</v>
          </cell>
          <cell r="AS31">
            <v>0</v>
          </cell>
          <cell r="AT31">
            <v>0</v>
          </cell>
          <cell r="AU31">
            <v>0</v>
          </cell>
          <cell r="AV31">
            <v>0</v>
          </cell>
          <cell r="AW31">
            <v>0</v>
          </cell>
          <cell r="AX31">
            <v>1</v>
          </cell>
          <cell r="AY31">
            <v>35</v>
          </cell>
          <cell r="AZ31">
            <v>28</v>
          </cell>
          <cell r="BA31">
            <v>22</v>
          </cell>
          <cell r="BB31">
            <v>14</v>
          </cell>
          <cell r="BC31">
            <v>1</v>
          </cell>
          <cell r="BD31">
            <v>101</v>
          </cell>
          <cell r="BE31">
            <v>0</v>
          </cell>
          <cell r="BF31">
            <v>0</v>
          </cell>
          <cell r="BG31">
            <v>0</v>
          </cell>
          <cell r="BH31">
            <v>0</v>
          </cell>
          <cell r="BI31">
            <v>0</v>
          </cell>
          <cell r="BJ31">
            <v>0</v>
          </cell>
          <cell r="BK31">
            <v>101</v>
          </cell>
          <cell r="BL31">
            <v>4</v>
          </cell>
          <cell r="BM31">
            <v>0</v>
          </cell>
          <cell r="BN31">
            <v>0</v>
          </cell>
          <cell r="BO31">
            <v>0</v>
          </cell>
          <cell r="BP31">
            <v>6</v>
          </cell>
        </row>
        <row r="32">
          <cell r="A32" t="str">
            <v>St Neots</v>
          </cell>
          <cell r="C32">
            <v>966</v>
          </cell>
          <cell r="D32">
            <v>3333</v>
          </cell>
          <cell r="E32">
            <v>18</v>
          </cell>
          <cell r="F32">
            <v>4317</v>
          </cell>
          <cell r="G32">
            <v>407</v>
          </cell>
          <cell r="H32">
            <v>701</v>
          </cell>
          <cell r="I32">
            <v>0</v>
          </cell>
          <cell r="J32">
            <v>0</v>
          </cell>
          <cell r="K32">
            <v>29</v>
          </cell>
          <cell r="L32">
            <v>5</v>
          </cell>
          <cell r="M32">
            <v>0</v>
          </cell>
          <cell r="N32">
            <v>0</v>
          </cell>
          <cell r="O32">
            <v>1142</v>
          </cell>
          <cell r="P32">
            <v>106</v>
          </cell>
          <cell r="Q32">
            <v>175</v>
          </cell>
          <cell r="R32">
            <v>7</v>
          </cell>
          <cell r="S32">
            <v>8</v>
          </cell>
          <cell r="T32">
            <v>296</v>
          </cell>
          <cell r="U32">
            <v>5755</v>
          </cell>
          <cell r="V32">
            <v>6787</v>
          </cell>
          <cell r="W32">
            <v>9</v>
          </cell>
          <cell r="X32">
            <v>837</v>
          </cell>
          <cell r="Y32">
            <v>20</v>
          </cell>
          <cell r="Z32">
            <v>7653</v>
          </cell>
          <cell r="AA32">
            <v>88</v>
          </cell>
          <cell r="AB32">
            <v>46</v>
          </cell>
          <cell r="AC32">
            <v>194</v>
          </cell>
          <cell r="AD32">
            <v>328</v>
          </cell>
          <cell r="AE32">
            <v>7981</v>
          </cell>
          <cell r="AF32">
            <v>13736</v>
          </cell>
          <cell r="AG32">
            <v>0</v>
          </cell>
          <cell r="AH32">
            <v>9</v>
          </cell>
          <cell r="AI32">
            <v>4</v>
          </cell>
          <cell r="AJ32">
            <v>122</v>
          </cell>
          <cell r="AK32">
            <v>0</v>
          </cell>
          <cell r="AL32">
            <v>0</v>
          </cell>
          <cell r="AM32">
            <v>135</v>
          </cell>
          <cell r="AN32">
            <v>2</v>
          </cell>
          <cell r="AO32">
            <v>67</v>
          </cell>
          <cell r="AP32">
            <v>69</v>
          </cell>
          <cell r="AQ32">
            <v>0</v>
          </cell>
          <cell r="AR32">
            <v>0</v>
          </cell>
          <cell r="AS32">
            <v>0</v>
          </cell>
          <cell r="AT32">
            <v>0</v>
          </cell>
          <cell r="AU32">
            <v>0</v>
          </cell>
          <cell r="AV32">
            <v>0</v>
          </cell>
          <cell r="AW32">
            <v>1</v>
          </cell>
          <cell r="AX32">
            <v>0</v>
          </cell>
          <cell r="AY32">
            <v>23</v>
          </cell>
          <cell r="AZ32">
            <v>21</v>
          </cell>
          <cell r="BA32">
            <v>23</v>
          </cell>
          <cell r="BB32">
            <v>6</v>
          </cell>
          <cell r="BC32">
            <v>0</v>
          </cell>
          <cell r="BD32">
            <v>74</v>
          </cell>
          <cell r="BE32">
            <v>0</v>
          </cell>
          <cell r="BF32">
            <v>0</v>
          </cell>
          <cell r="BG32">
            <v>0</v>
          </cell>
          <cell r="BH32">
            <v>0</v>
          </cell>
          <cell r="BI32">
            <v>0</v>
          </cell>
          <cell r="BJ32">
            <v>0</v>
          </cell>
          <cell r="BK32">
            <v>74</v>
          </cell>
          <cell r="BL32">
            <v>0</v>
          </cell>
          <cell r="BM32">
            <v>0</v>
          </cell>
          <cell r="BN32">
            <v>0</v>
          </cell>
          <cell r="BO32">
            <v>0</v>
          </cell>
          <cell r="BP32">
            <v>3</v>
          </cell>
        </row>
        <row r="33">
          <cell r="A33" t="str">
            <v>Warboys</v>
          </cell>
          <cell r="C33">
            <v>69</v>
          </cell>
          <cell r="D33">
            <v>402</v>
          </cell>
          <cell r="E33">
            <v>98</v>
          </cell>
          <cell r="F33">
            <v>569</v>
          </cell>
          <cell r="G33">
            <v>20</v>
          </cell>
          <cell r="H33">
            <v>51</v>
          </cell>
          <cell r="I33">
            <v>0</v>
          </cell>
          <cell r="J33">
            <v>0</v>
          </cell>
          <cell r="K33">
            <v>0</v>
          </cell>
          <cell r="L33">
            <v>0</v>
          </cell>
          <cell r="M33">
            <v>0</v>
          </cell>
          <cell r="N33">
            <v>0</v>
          </cell>
          <cell r="O33">
            <v>71</v>
          </cell>
          <cell r="P33">
            <v>22</v>
          </cell>
          <cell r="Q33">
            <v>9</v>
          </cell>
          <cell r="R33">
            <v>1</v>
          </cell>
          <cell r="S33">
            <v>1</v>
          </cell>
          <cell r="T33">
            <v>33</v>
          </cell>
          <cell r="U33">
            <v>673</v>
          </cell>
          <cell r="V33">
            <v>432</v>
          </cell>
          <cell r="W33">
            <v>1</v>
          </cell>
          <cell r="X33">
            <v>96</v>
          </cell>
          <cell r="Y33">
            <v>1</v>
          </cell>
          <cell r="Z33">
            <v>530</v>
          </cell>
          <cell r="AA33">
            <v>7</v>
          </cell>
          <cell r="AB33">
            <v>1</v>
          </cell>
          <cell r="AC33">
            <v>17</v>
          </cell>
          <cell r="AD33">
            <v>25</v>
          </cell>
          <cell r="AE33">
            <v>555</v>
          </cell>
          <cell r="AF33">
            <v>1228</v>
          </cell>
          <cell r="AG33">
            <v>1</v>
          </cell>
          <cell r="AH33">
            <v>17</v>
          </cell>
          <cell r="AI33">
            <v>3</v>
          </cell>
          <cell r="AJ33">
            <v>10</v>
          </cell>
          <cell r="AK33">
            <v>0</v>
          </cell>
          <cell r="AL33">
            <v>0</v>
          </cell>
          <cell r="AM33">
            <v>31</v>
          </cell>
          <cell r="AN33">
            <v>0</v>
          </cell>
          <cell r="AO33">
            <v>1</v>
          </cell>
          <cell r="AP33">
            <v>1</v>
          </cell>
          <cell r="AQ33">
            <v>0</v>
          </cell>
          <cell r="AR33">
            <v>0</v>
          </cell>
          <cell r="AS33">
            <v>0</v>
          </cell>
          <cell r="AT33">
            <v>0</v>
          </cell>
          <cell r="AU33">
            <v>0</v>
          </cell>
          <cell r="AV33">
            <v>0</v>
          </cell>
          <cell r="AW33">
            <v>0</v>
          </cell>
          <cell r="AX33">
            <v>0</v>
          </cell>
          <cell r="AY33">
            <v>1</v>
          </cell>
          <cell r="AZ33">
            <v>1</v>
          </cell>
          <cell r="BA33">
            <v>0</v>
          </cell>
          <cell r="BB33">
            <v>0</v>
          </cell>
          <cell r="BC33">
            <v>0</v>
          </cell>
          <cell r="BD33">
            <v>2</v>
          </cell>
          <cell r="BE33">
            <v>0</v>
          </cell>
          <cell r="BF33">
            <v>0</v>
          </cell>
          <cell r="BG33">
            <v>0</v>
          </cell>
          <cell r="BH33">
            <v>0</v>
          </cell>
          <cell r="BI33">
            <v>0</v>
          </cell>
          <cell r="BJ33">
            <v>0</v>
          </cell>
          <cell r="BK33">
            <v>2</v>
          </cell>
          <cell r="BL33">
            <v>0</v>
          </cell>
          <cell r="BM33">
            <v>0</v>
          </cell>
          <cell r="BN33">
            <v>0</v>
          </cell>
          <cell r="BO33">
            <v>0</v>
          </cell>
          <cell r="BP33">
            <v>0</v>
          </cell>
        </row>
        <row r="34">
          <cell r="A34" t="str">
            <v>Whittlesey</v>
          </cell>
          <cell r="C34">
            <v>353</v>
          </cell>
          <cell r="D34">
            <v>924</v>
          </cell>
          <cell r="E34">
            <v>16</v>
          </cell>
          <cell r="F34">
            <v>1293</v>
          </cell>
          <cell r="G34">
            <v>60</v>
          </cell>
          <cell r="H34">
            <v>166</v>
          </cell>
          <cell r="I34">
            <v>0</v>
          </cell>
          <cell r="J34">
            <v>0</v>
          </cell>
          <cell r="K34">
            <v>4</v>
          </cell>
          <cell r="L34">
            <v>0</v>
          </cell>
          <cell r="M34">
            <v>0</v>
          </cell>
          <cell r="N34">
            <v>0</v>
          </cell>
          <cell r="O34">
            <v>230</v>
          </cell>
          <cell r="P34">
            <v>57</v>
          </cell>
          <cell r="Q34">
            <v>40</v>
          </cell>
          <cell r="R34">
            <v>4</v>
          </cell>
          <cell r="S34">
            <v>2</v>
          </cell>
          <cell r="T34">
            <v>103</v>
          </cell>
          <cell r="U34">
            <v>1626</v>
          </cell>
          <cell r="V34">
            <v>1624</v>
          </cell>
          <cell r="W34">
            <v>1</v>
          </cell>
          <cell r="X34">
            <v>172</v>
          </cell>
          <cell r="Y34">
            <v>5</v>
          </cell>
          <cell r="Z34">
            <v>1802</v>
          </cell>
          <cell r="AA34">
            <v>36</v>
          </cell>
          <cell r="AB34">
            <v>10</v>
          </cell>
          <cell r="AC34">
            <v>42</v>
          </cell>
          <cell r="AD34">
            <v>88</v>
          </cell>
          <cell r="AE34">
            <v>1890</v>
          </cell>
          <cell r="AF34">
            <v>3516</v>
          </cell>
          <cell r="AG34">
            <v>0</v>
          </cell>
          <cell r="AH34">
            <v>0</v>
          </cell>
          <cell r="AI34">
            <v>0</v>
          </cell>
          <cell r="AJ34">
            <v>32</v>
          </cell>
          <cell r="AK34">
            <v>0</v>
          </cell>
          <cell r="AL34">
            <v>0</v>
          </cell>
          <cell r="AM34">
            <v>32</v>
          </cell>
          <cell r="AN34">
            <v>0</v>
          </cell>
          <cell r="AO34">
            <v>33</v>
          </cell>
          <cell r="AP34">
            <v>33</v>
          </cell>
          <cell r="AQ34">
            <v>0</v>
          </cell>
          <cell r="AR34">
            <v>0</v>
          </cell>
          <cell r="AS34">
            <v>0</v>
          </cell>
          <cell r="AT34">
            <v>0</v>
          </cell>
          <cell r="AU34">
            <v>0</v>
          </cell>
          <cell r="AV34">
            <v>0</v>
          </cell>
          <cell r="AW34">
            <v>0</v>
          </cell>
          <cell r="AX34">
            <v>0</v>
          </cell>
          <cell r="AY34">
            <v>2</v>
          </cell>
          <cell r="AZ34">
            <v>2</v>
          </cell>
          <cell r="BA34">
            <v>3</v>
          </cell>
          <cell r="BB34">
            <v>0</v>
          </cell>
          <cell r="BC34">
            <v>0</v>
          </cell>
          <cell r="BD34">
            <v>7</v>
          </cell>
          <cell r="BE34">
            <v>0</v>
          </cell>
          <cell r="BF34">
            <v>0</v>
          </cell>
          <cell r="BG34">
            <v>0</v>
          </cell>
          <cell r="BH34">
            <v>0</v>
          </cell>
          <cell r="BI34">
            <v>0</v>
          </cell>
          <cell r="BJ34">
            <v>0</v>
          </cell>
          <cell r="BK34">
            <v>7</v>
          </cell>
          <cell r="BL34">
            <v>0</v>
          </cell>
          <cell r="BM34">
            <v>0</v>
          </cell>
          <cell r="BN34">
            <v>0</v>
          </cell>
          <cell r="BO34">
            <v>0</v>
          </cell>
          <cell r="BP34">
            <v>0</v>
          </cell>
        </row>
        <row r="35">
          <cell r="A35" t="str">
            <v>Willingham</v>
          </cell>
          <cell r="C35">
            <v>156</v>
          </cell>
          <cell r="D35">
            <v>449</v>
          </cell>
          <cell r="E35">
            <v>3</v>
          </cell>
          <cell r="F35">
            <v>608</v>
          </cell>
          <cell r="G35">
            <v>36</v>
          </cell>
          <cell r="H35">
            <v>72</v>
          </cell>
          <cell r="I35">
            <v>0</v>
          </cell>
          <cell r="J35">
            <v>0</v>
          </cell>
          <cell r="K35">
            <v>0</v>
          </cell>
          <cell r="L35">
            <v>0</v>
          </cell>
          <cell r="M35">
            <v>0</v>
          </cell>
          <cell r="N35">
            <v>0</v>
          </cell>
          <cell r="O35">
            <v>108</v>
          </cell>
          <cell r="P35">
            <v>5</v>
          </cell>
          <cell r="Q35">
            <v>8</v>
          </cell>
          <cell r="R35">
            <v>1</v>
          </cell>
          <cell r="S35">
            <v>0</v>
          </cell>
          <cell r="T35">
            <v>14</v>
          </cell>
          <cell r="U35">
            <v>730</v>
          </cell>
          <cell r="V35">
            <v>804</v>
          </cell>
          <cell r="W35">
            <v>0</v>
          </cell>
          <cell r="X35">
            <v>110</v>
          </cell>
          <cell r="Y35">
            <v>1</v>
          </cell>
          <cell r="Z35">
            <v>915</v>
          </cell>
          <cell r="AA35">
            <v>12</v>
          </cell>
          <cell r="AB35">
            <v>4</v>
          </cell>
          <cell r="AC35">
            <v>40</v>
          </cell>
          <cell r="AD35">
            <v>56</v>
          </cell>
          <cell r="AE35">
            <v>971</v>
          </cell>
          <cell r="AF35">
            <v>1701</v>
          </cell>
          <cell r="AG35">
            <v>0</v>
          </cell>
          <cell r="AH35">
            <v>0</v>
          </cell>
          <cell r="AI35">
            <v>1</v>
          </cell>
          <cell r="AJ35">
            <v>1</v>
          </cell>
          <cell r="AK35">
            <v>0</v>
          </cell>
          <cell r="AL35">
            <v>0</v>
          </cell>
          <cell r="AM35">
            <v>2</v>
          </cell>
          <cell r="AN35">
            <v>0</v>
          </cell>
          <cell r="AO35">
            <v>11</v>
          </cell>
          <cell r="AP35">
            <v>11</v>
          </cell>
          <cell r="AQ35">
            <v>0</v>
          </cell>
          <cell r="AR35">
            <v>0</v>
          </cell>
          <cell r="AS35">
            <v>0</v>
          </cell>
          <cell r="AT35">
            <v>0</v>
          </cell>
          <cell r="AU35">
            <v>0</v>
          </cell>
          <cell r="AV35">
            <v>0</v>
          </cell>
          <cell r="AW35">
            <v>0</v>
          </cell>
          <cell r="AX35">
            <v>0</v>
          </cell>
          <cell r="AY35">
            <v>1</v>
          </cell>
          <cell r="AZ35">
            <v>0</v>
          </cell>
          <cell r="BA35">
            <v>0</v>
          </cell>
          <cell r="BB35">
            <v>0</v>
          </cell>
          <cell r="BC35">
            <v>0</v>
          </cell>
          <cell r="BD35">
            <v>1</v>
          </cell>
          <cell r="BE35">
            <v>0</v>
          </cell>
          <cell r="BF35">
            <v>0</v>
          </cell>
          <cell r="BG35">
            <v>0</v>
          </cell>
          <cell r="BH35">
            <v>0</v>
          </cell>
          <cell r="BI35">
            <v>0</v>
          </cell>
          <cell r="BJ35">
            <v>0</v>
          </cell>
          <cell r="BK35">
            <v>1</v>
          </cell>
          <cell r="BL35">
            <v>0</v>
          </cell>
          <cell r="BM35">
            <v>0</v>
          </cell>
          <cell r="BN35">
            <v>0</v>
          </cell>
          <cell r="BO35">
            <v>0</v>
          </cell>
          <cell r="BP35">
            <v>0</v>
          </cell>
        </row>
        <row r="36">
          <cell r="A36" t="str">
            <v>Wisbech</v>
          </cell>
          <cell r="C36">
            <v>765</v>
          </cell>
          <cell r="D36">
            <v>2112</v>
          </cell>
          <cell r="E36">
            <v>90</v>
          </cell>
          <cell r="F36">
            <v>2967</v>
          </cell>
          <cell r="G36">
            <v>251</v>
          </cell>
          <cell r="H36">
            <v>582</v>
          </cell>
          <cell r="I36">
            <v>3</v>
          </cell>
          <cell r="J36">
            <v>0</v>
          </cell>
          <cell r="K36">
            <v>24</v>
          </cell>
          <cell r="L36">
            <v>0</v>
          </cell>
          <cell r="M36">
            <v>0</v>
          </cell>
          <cell r="N36">
            <v>0</v>
          </cell>
          <cell r="O36">
            <v>860</v>
          </cell>
          <cell r="P36">
            <v>113</v>
          </cell>
          <cell r="Q36">
            <v>95</v>
          </cell>
          <cell r="R36">
            <v>2</v>
          </cell>
          <cell r="S36">
            <v>2</v>
          </cell>
          <cell r="T36">
            <v>212</v>
          </cell>
          <cell r="U36">
            <v>4039</v>
          </cell>
          <cell r="V36">
            <v>2906</v>
          </cell>
          <cell r="W36">
            <v>0</v>
          </cell>
          <cell r="X36">
            <v>567</v>
          </cell>
          <cell r="Y36">
            <v>24</v>
          </cell>
          <cell r="Z36">
            <v>3497</v>
          </cell>
          <cell r="AA36">
            <v>38</v>
          </cell>
          <cell r="AB36">
            <v>16</v>
          </cell>
          <cell r="AC36">
            <v>49</v>
          </cell>
          <cell r="AD36">
            <v>103</v>
          </cell>
          <cell r="AE36">
            <v>3600</v>
          </cell>
          <cell r="AF36">
            <v>7639</v>
          </cell>
          <cell r="AG36">
            <v>0</v>
          </cell>
          <cell r="AH36">
            <v>6</v>
          </cell>
          <cell r="AI36">
            <v>4</v>
          </cell>
          <cell r="AJ36">
            <v>104</v>
          </cell>
          <cell r="AK36">
            <v>0</v>
          </cell>
          <cell r="AL36">
            <v>0</v>
          </cell>
          <cell r="AM36">
            <v>114</v>
          </cell>
          <cell r="AN36">
            <v>0</v>
          </cell>
          <cell r="AO36">
            <v>22</v>
          </cell>
          <cell r="AP36">
            <v>22</v>
          </cell>
          <cell r="AQ36">
            <v>0</v>
          </cell>
          <cell r="AR36">
            <v>0</v>
          </cell>
          <cell r="AS36">
            <v>0</v>
          </cell>
          <cell r="AT36">
            <v>0</v>
          </cell>
          <cell r="AU36">
            <v>0</v>
          </cell>
          <cell r="AV36">
            <v>0</v>
          </cell>
          <cell r="AW36">
            <v>0</v>
          </cell>
          <cell r="AX36">
            <v>0</v>
          </cell>
          <cell r="AY36">
            <v>17</v>
          </cell>
          <cell r="AZ36">
            <v>7</v>
          </cell>
          <cell r="BA36">
            <v>6</v>
          </cell>
          <cell r="BB36">
            <v>3</v>
          </cell>
          <cell r="BC36">
            <v>0</v>
          </cell>
          <cell r="BD36">
            <v>33</v>
          </cell>
          <cell r="BE36">
            <v>0</v>
          </cell>
          <cell r="BF36">
            <v>0</v>
          </cell>
          <cell r="BG36">
            <v>0</v>
          </cell>
          <cell r="BH36">
            <v>0</v>
          </cell>
          <cell r="BI36">
            <v>0</v>
          </cell>
          <cell r="BJ36">
            <v>0</v>
          </cell>
          <cell r="BK36">
            <v>33</v>
          </cell>
          <cell r="BL36">
            <v>3</v>
          </cell>
          <cell r="BM36">
            <v>0</v>
          </cell>
          <cell r="BN36">
            <v>0</v>
          </cell>
          <cell r="BO36">
            <v>0</v>
          </cell>
          <cell r="BP36">
            <v>5</v>
          </cell>
        </row>
        <row r="37">
          <cell r="A37" t="str">
            <v>Yaxley</v>
          </cell>
          <cell r="C37">
            <v>269</v>
          </cell>
          <cell r="D37">
            <v>736</v>
          </cell>
          <cell r="E37">
            <v>10</v>
          </cell>
          <cell r="F37">
            <v>1015</v>
          </cell>
          <cell r="G37">
            <v>55</v>
          </cell>
          <cell r="H37">
            <v>123</v>
          </cell>
          <cell r="I37">
            <v>0</v>
          </cell>
          <cell r="J37">
            <v>0</v>
          </cell>
          <cell r="K37">
            <v>0</v>
          </cell>
          <cell r="L37">
            <v>0</v>
          </cell>
          <cell r="M37">
            <v>0</v>
          </cell>
          <cell r="N37">
            <v>0</v>
          </cell>
          <cell r="O37">
            <v>178</v>
          </cell>
          <cell r="P37">
            <v>52</v>
          </cell>
          <cell r="Q37">
            <v>40</v>
          </cell>
          <cell r="R37">
            <v>9</v>
          </cell>
          <cell r="S37">
            <v>6</v>
          </cell>
          <cell r="T37">
            <v>107</v>
          </cell>
          <cell r="U37">
            <v>1300</v>
          </cell>
          <cell r="V37">
            <v>1629</v>
          </cell>
          <cell r="W37">
            <v>0</v>
          </cell>
          <cell r="X37">
            <v>233</v>
          </cell>
          <cell r="Y37">
            <v>6</v>
          </cell>
          <cell r="Z37">
            <v>1868</v>
          </cell>
          <cell r="AA37">
            <v>19</v>
          </cell>
          <cell r="AB37">
            <v>5</v>
          </cell>
          <cell r="AC37">
            <v>64</v>
          </cell>
          <cell r="AD37">
            <v>88</v>
          </cell>
          <cell r="AE37">
            <v>1956</v>
          </cell>
          <cell r="AF37">
            <v>3256</v>
          </cell>
          <cell r="AG37">
            <v>0</v>
          </cell>
          <cell r="AH37">
            <v>0</v>
          </cell>
          <cell r="AI37">
            <v>2</v>
          </cell>
          <cell r="AJ37">
            <v>14</v>
          </cell>
          <cell r="AK37">
            <v>0</v>
          </cell>
          <cell r="AL37">
            <v>0</v>
          </cell>
          <cell r="AM37">
            <v>16</v>
          </cell>
          <cell r="AN37">
            <v>0</v>
          </cell>
          <cell r="AO37">
            <v>10</v>
          </cell>
          <cell r="AP37">
            <v>10</v>
          </cell>
          <cell r="AQ37">
            <v>0</v>
          </cell>
          <cell r="AR37">
            <v>0</v>
          </cell>
          <cell r="AS37">
            <v>0</v>
          </cell>
          <cell r="AT37">
            <v>0</v>
          </cell>
          <cell r="AU37">
            <v>0</v>
          </cell>
          <cell r="AV37">
            <v>0</v>
          </cell>
          <cell r="AW37">
            <v>1</v>
          </cell>
          <cell r="AX37">
            <v>0</v>
          </cell>
          <cell r="AY37">
            <v>4</v>
          </cell>
          <cell r="AZ37">
            <v>2</v>
          </cell>
          <cell r="BA37">
            <v>0</v>
          </cell>
          <cell r="BB37">
            <v>4</v>
          </cell>
          <cell r="BC37">
            <v>0</v>
          </cell>
          <cell r="BD37">
            <v>11</v>
          </cell>
          <cell r="BE37">
            <v>0</v>
          </cell>
          <cell r="BF37">
            <v>0</v>
          </cell>
          <cell r="BG37">
            <v>0</v>
          </cell>
          <cell r="BH37">
            <v>0</v>
          </cell>
          <cell r="BI37">
            <v>0</v>
          </cell>
          <cell r="BJ37">
            <v>0</v>
          </cell>
          <cell r="BK37">
            <v>11</v>
          </cell>
          <cell r="BL37">
            <v>0</v>
          </cell>
          <cell r="BM37">
            <v>0</v>
          </cell>
          <cell r="BN37">
            <v>0</v>
          </cell>
          <cell r="BO37">
            <v>0</v>
          </cell>
          <cell r="BP37">
            <v>0</v>
          </cell>
        </row>
        <row r="38">
          <cell r="A38" t="str">
            <v>Grand Total</v>
          </cell>
          <cell r="C38">
            <v>14250</v>
          </cell>
          <cell r="D38">
            <v>38941</v>
          </cell>
          <cell r="E38">
            <v>619</v>
          </cell>
          <cell r="F38">
            <v>53810</v>
          </cell>
          <cell r="G38">
            <v>6384</v>
          </cell>
          <cell r="H38">
            <v>13620</v>
          </cell>
          <cell r="I38">
            <v>12</v>
          </cell>
          <cell r="J38">
            <v>29</v>
          </cell>
          <cell r="K38">
            <v>805</v>
          </cell>
          <cell r="L38">
            <v>151</v>
          </cell>
          <cell r="M38">
            <v>7</v>
          </cell>
          <cell r="N38">
            <v>0</v>
          </cell>
          <cell r="O38">
            <v>21008</v>
          </cell>
          <cell r="P38">
            <v>2203</v>
          </cell>
          <cell r="Q38">
            <v>1838</v>
          </cell>
          <cell r="R38">
            <v>129</v>
          </cell>
          <cell r="S38">
            <v>100</v>
          </cell>
          <cell r="T38">
            <v>4270</v>
          </cell>
          <cell r="U38">
            <v>79088</v>
          </cell>
          <cell r="V38">
            <v>88968</v>
          </cell>
          <cell r="W38">
            <v>184</v>
          </cell>
          <cell r="X38">
            <v>11820</v>
          </cell>
          <cell r="Y38">
            <v>463</v>
          </cell>
          <cell r="Z38">
            <v>101435</v>
          </cell>
          <cell r="AA38">
            <v>1336</v>
          </cell>
          <cell r="AB38">
            <v>592</v>
          </cell>
          <cell r="AC38">
            <v>3315</v>
          </cell>
          <cell r="AD38">
            <v>5243</v>
          </cell>
          <cell r="AE38">
            <v>106678</v>
          </cell>
          <cell r="AF38">
            <v>185766</v>
          </cell>
          <cell r="AG38">
            <v>6</v>
          </cell>
          <cell r="AH38">
            <v>182</v>
          </cell>
          <cell r="AI38">
            <v>61</v>
          </cell>
          <cell r="AJ38">
            <v>1257</v>
          </cell>
          <cell r="AK38">
            <v>0</v>
          </cell>
          <cell r="AL38">
            <v>9</v>
          </cell>
          <cell r="AM38">
            <v>1515</v>
          </cell>
          <cell r="AN38">
            <v>5</v>
          </cell>
          <cell r="AO38">
            <v>1410</v>
          </cell>
          <cell r="AP38">
            <v>1415</v>
          </cell>
          <cell r="AQ38">
            <v>3</v>
          </cell>
          <cell r="AR38">
            <v>4</v>
          </cell>
          <cell r="AS38">
            <v>3</v>
          </cell>
          <cell r="AT38">
            <v>3</v>
          </cell>
          <cell r="AU38">
            <v>0</v>
          </cell>
          <cell r="AV38">
            <v>13</v>
          </cell>
          <cell r="AW38">
            <v>5</v>
          </cell>
          <cell r="AX38">
            <v>19</v>
          </cell>
          <cell r="AY38">
            <v>519</v>
          </cell>
          <cell r="AZ38">
            <v>254</v>
          </cell>
          <cell r="BA38">
            <v>396</v>
          </cell>
          <cell r="BB38">
            <v>254</v>
          </cell>
          <cell r="BC38">
            <v>22</v>
          </cell>
          <cell r="BD38">
            <v>1469</v>
          </cell>
          <cell r="BE38">
            <v>0</v>
          </cell>
          <cell r="BF38">
            <v>0</v>
          </cell>
          <cell r="BG38">
            <v>0</v>
          </cell>
          <cell r="BH38">
            <v>0</v>
          </cell>
          <cell r="BI38">
            <v>0</v>
          </cell>
          <cell r="BJ38">
            <v>0</v>
          </cell>
          <cell r="BK38">
            <v>1482</v>
          </cell>
          <cell r="BL38">
            <v>123</v>
          </cell>
          <cell r="BM38">
            <v>1</v>
          </cell>
          <cell r="BN38">
            <v>2</v>
          </cell>
          <cell r="BO38">
            <v>0</v>
          </cell>
          <cell r="BP38">
            <v>30</v>
          </cell>
        </row>
        <row r="40">
          <cell r="A40" t="str">
            <v>Library Access Points/Community or Jointly Run Libraries</v>
          </cell>
          <cell r="C40" t="str">
            <v>Adult
Fiction
Hardback</v>
          </cell>
          <cell r="D40" t="str">
            <v>Adult
Fiction
Paperback</v>
          </cell>
          <cell r="E40" t="str">
            <v>Quick
Pick
Fiction</v>
          </cell>
          <cell r="F40" t="str">
            <v>Total
Adult
Fiction</v>
          </cell>
          <cell r="G40" t="str">
            <v>Adult
Non-Fiction
Hardback</v>
          </cell>
          <cell r="H40" t="str">
            <v>Adult
Non-Fiction
Paperback</v>
          </cell>
          <cell r="I40" t="str">
            <v>Quick
Pick
Non-Fiction</v>
          </cell>
          <cell r="J40" t="str">
            <v>Magazine
for Loan</v>
          </cell>
          <cell r="K40" t="str">
            <v>Map</v>
          </cell>
          <cell r="L40" t="str">
            <v>Music &amp;
Vocal
Scores</v>
          </cell>
          <cell r="M40" t="str">
            <v>Inter-
Library
Loan</v>
          </cell>
          <cell r="N40" t="str">
            <v>Reference</v>
          </cell>
          <cell r="O40" t="str">
            <v>Total
Adult
Non
Fiction</v>
          </cell>
          <cell r="P40" t="str">
            <v>Adult
Fiction
Large Print
Hardback</v>
          </cell>
          <cell r="Q40" t="str">
            <v>Adult 
Fiction
Large Print
Paperback</v>
          </cell>
          <cell r="R40" t="str">
            <v>Adult
Non-fiction
Large Print
Hardback</v>
          </cell>
          <cell r="S40" t="str">
            <v>Adult
Non-fiction
Large Print
Paperback</v>
          </cell>
          <cell r="T40" t="str">
            <v>Total
Adult
Large
Print</v>
          </cell>
          <cell r="U40" t="str">
            <v>Total
Adult
Book
Issues</v>
          </cell>
          <cell r="V40" t="str">
            <v>Junior
Fiction</v>
          </cell>
          <cell r="W40" t="str">
            <v>Junior
Large
Print</v>
          </cell>
          <cell r="X40" t="str">
            <v>Junior
Non
Fiction</v>
          </cell>
          <cell r="Y40" t="str">
            <v>Picture
Books</v>
          </cell>
          <cell r="Z40" t="str">
            <v>Total
Junior
Books</v>
          </cell>
          <cell r="AA40" t="str">
            <v>Young
Adult</v>
          </cell>
          <cell r="AB40" t="str">
            <v>Young
Adult
Plus</v>
          </cell>
          <cell r="AC40" t="str">
            <v>Teen-
ager</v>
          </cell>
          <cell r="AD40" t="str">
            <v>Total
Young
Adult
Books</v>
          </cell>
          <cell r="AE40" t="str">
            <v>Total
Children's
Book
Issues</v>
          </cell>
          <cell r="AF40" t="str">
            <v>Total
Book
Issues</v>
          </cell>
          <cell r="AG40" t="str">
            <v>Adult
Spoken
Word
Cassette</v>
          </cell>
          <cell r="AH40" t="str">
            <v>Adult
Spoken Word
Cassette Set</v>
          </cell>
          <cell r="AI40" t="str">
            <v>Adult
Spoken
Word
CD</v>
          </cell>
          <cell r="AJ40" t="str">
            <v>Adult
Spoken
Word
CD Set</v>
          </cell>
          <cell r="AK40" t="str">
            <v>Adult
Spoken
Word
Free</v>
          </cell>
          <cell r="AL40" t="str">
            <v>MP3
Spoken Word
CD</v>
          </cell>
          <cell r="AM40" t="str">
            <v>Total
Adult
Spoken
Word</v>
          </cell>
          <cell r="AN40" t="str">
            <v>Children's
Spoken
Word
Cassette
Set</v>
          </cell>
          <cell r="AO40" t="str">
            <v>Children's
Spoken
Word
CD Set</v>
          </cell>
          <cell r="AP40" t="str">
            <v>Total
Children's
Spoken
Word</v>
          </cell>
          <cell r="AQ40" t="str">
            <v>Blu-Ray
U</v>
          </cell>
          <cell r="AR40" t="str">
            <v>Blu-Ray
PG</v>
          </cell>
          <cell r="AS40" t="str">
            <v>Blu-Ray
12</v>
          </cell>
          <cell r="AT40" t="str">
            <v>Blu-Ray
15</v>
          </cell>
          <cell r="AU40" t="str">
            <v>Blu-Ray
18</v>
          </cell>
          <cell r="AV40" t="str">
            <v>Total
Blu-Ray</v>
          </cell>
          <cell r="AW40" t="str">
            <v>DVD
Free</v>
          </cell>
          <cell r="AX40" t="str">
            <v>DVD
Short</v>
          </cell>
          <cell r="AY40" t="str">
            <v>DVD
U</v>
          </cell>
          <cell r="AZ40" t="str">
            <v>DVD
PG</v>
          </cell>
          <cell r="BA40" t="str">
            <v>DVD
12</v>
          </cell>
          <cell r="BB40" t="str">
            <v>DVD
15</v>
          </cell>
          <cell r="BC40" t="str">
            <v>DVD
18</v>
          </cell>
          <cell r="BD40" t="str">
            <v>Total
DVD</v>
          </cell>
          <cell r="BE40" t="str">
            <v>DVD
Premier
U</v>
          </cell>
          <cell r="BF40" t="str">
            <v>DVD
Premier
PG</v>
          </cell>
          <cell r="BG40" t="str">
            <v>DVD
Premier
12</v>
          </cell>
          <cell r="BH40" t="str">
            <v>DVD
Premier
15</v>
          </cell>
          <cell r="BI40" t="str">
            <v>DVD
Premier
18</v>
          </cell>
          <cell r="BJ40" t="str">
            <v>Total
DVD
Premier</v>
          </cell>
          <cell r="BK40" t="str">
            <v>Total
Blu-Ray
and DVD
Issues</v>
          </cell>
          <cell r="BL40" t="str">
            <v>Music
CD</v>
          </cell>
          <cell r="BM40" t="str">
            <v>CD-ROM</v>
          </cell>
          <cell r="BN40" t="str">
            <v>Local
Studies
Videos</v>
          </cell>
          <cell r="BO40" t="str">
            <v>A/V
Equipment</v>
          </cell>
          <cell r="BP40" t="str">
            <v>Devices
and
Electronics</v>
          </cell>
        </row>
        <row r="41">
          <cell r="A41" t="str">
            <v>Bassingbourn</v>
          </cell>
          <cell r="C41">
            <v>17</v>
          </cell>
          <cell r="D41">
            <v>232</v>
          </cell>
          <cell r="E41">
            <v>7</v>
          </cell>
          <cell r="F41">
            <v>256</v>
          </cell>
          <cell r="G41">
            <v>12</v>
          </cell>
          <cell r="H41">
            <v>20</v>
          </cell>
          <cell r="I41">
            <v>0</v>
          </cell>
          <cell r="J41">
            <v>0</v>
          </cell>
          <cell r="K41">
            <v>0</v>
          </cell>
          <cell r="L41">
            <v>0</v>
          </cell>
          <cell r="M41">
            <v>0</v>
          </cell>
          <cell r="N41">
            <v>0</v>
          </cell>
          <cell r="O41">
            <v>32</v>
          </cell>
          <cell r="P41">
            <v>2</v>
          </cell>
          <cell r="Q41">
            <v>6</v>
          </cell>
          <cell r="R41">
            <v>0</v>
          </cell>
          <cell r="S41">
            <v>0</v>
          </cell>
          <cell r="T41">
            <v>8</v>
          </cell>
          <cell r="U41">
            <v>296</v>
          </cell>
          <cell r="V41">
            <v>410</v>
          </cell>
          <cell r="W41">
            <v>23</v>
          </cell>
          <cell r="X41">
            <v>18</v>
          </cell>
          <cell r="Y41">
            <v>2</v>
          </cell>
          <cell r="Z41">
            <v>453</v>
          </cell>
          <cell r="AA41">
            <v>8</v>
          </cell>
          <cell r="AB41">
            <v>1</v>
          </cell>
          <cell r="AC41">
            <v>2</v>
          </cell>
          <cell r="AD41">
            <v>11</v>
          </cell>
          <cell r="AE41">
            <v>464</v>
          </cell>
          <cell r="AF41">
            <v>760</v>
          </cell>
          <cell r="AG41">
            <v>0</v>
          </cell>
          <cell r="AH41">
            <v>0</v>
          </cell>
          <cell r="AI41">
            <v>1</v>
          </cell>
          <cell r="AJ41">
            <v>0</v>
          </cell>
          <cell r="AK41">
            <v>0</v>
          </cell>
          <cell r="AL41">
            <v>0</v>
          </cell>
          <cell r="AM41">
            <v>1</v>
          </cell>
          <cell r="AN41">
            <v>0</v>
          </cell>
          <cell r="AO41">
            <v>2</v>
          </cell>
          <cell r="AP41">
            <v>2</v>
          </cell>
          <cell r="AQ41">
            <v>0</v>
          </cell>
          <cell r="AR41">
            <v>0</v>
          </cell>
          <cell r="AS41">
            <v>0</v>
          </cell>
          <cell r="AT41">
            <v>0</v>
          </cell>
          <cell r="AU41">
            <v>0</v>
          </cell>
          <cell r="AV41">
            <v>0</v>
          </cell>
          <cell r="AW41">
            <v>0</v>
          </cell>
          <cell r="AX41">
            <v>0</v>
          </cell>
          <cell r="AY41">
            <v>0</v>
          </cell>
          <cell r="AZ41">
            <v>0</v>
          </cell>
          <cell r="BA41">
            <v>0</v>
          </cell>
          <cell r="BB41">
            <v>0</v>
          </cell>
          <cell r="BC41">
            <v>0</v>
          </cell>
          <cell r="BD41">
            <v>0</v>
          </cell>
          <cell r="BE41">
            <v>0</v>
          </cell>
          <cell r="BF41">
            <v>0</v>
          </cell>
          <cell r="BG41">
            <v>0</v>
          </cell>
          <cell r="BH41">
            <v>0</v>
          </cell>
          <cell r="BI41">
            <v>0</v>
          </cell>
          <cell r="BJ41">
            <v>0</v>
          </cell>
          <cell r="BK41">
            <v>0</v>
          </cell>
          <cell r="BL41">
            <v>0</v>
          </cell>
          <cell r="BM41">
            <v>0</v>
          </cell>
          <cell r="BN41">
            <v>0</v>
          </cell>
          <cell r="BO41">
            <v>0</v>
          </cell>
          <cell r="BP41">
            <v>0</v>
          </cell>
        </row>
        <row r="42">
          <cell r="A42" t="str">
            <v>Bottisham</v>
          </cell>
          <cell r="C42">
            <v>32</v>
          </cell>
          <cell r="D42">
            <v>220</v>
          </cell>
          <cell r="E42">
            <v>10</v>
          </cell>
          <cell r="F42">
            <v>262</v>
          </cell>
          <cell r="G42">
            <v>24</v>
          </cell>
          <cell r="H42">
            <v>25</v>
          </cell>
          <cell r="I42">
            <v>2</v>
          </cell>
          <cell r="J42">
            <v>0</v>
          </cell>
          <cell r="K42">
            <v>0</v>
          </cell>
          <cell r="L42">
            <v>0</v>
          </cell>
          <cell r="M42">
            <v>0</v>
          </cell>
          <cell r="N42">
            <v>0</v>
          </cell>
          <cell r="O42">
            <v>51</v>
          </cell>
          <cell r="P42">
            <v>5</v>
          </cell>
          <cell r="Q42">
            <v>6</v>
          </cell>
          <cell r="R42">
            <v>0</v>
          </cell>
          <cell r="S42">
            <v>0</v>
          </cell>
          <cell r="T42">
            <v>11</v>
          </cell>
          <cell r="U42">
            <v>324</v>
          </cell>
          <cell r="V42">
            <v>622</v>
          </cell>
          <cell r="W42">
            <v>3</v>
          </cell>
          <cell r="X42">
            <v>73</v>
          </cell>
          <cell r="Y42">
            <v>53</v>
          </cell>
          <cell r="Z42">
            <v>751</v>
          </cell>
          <cell r="AA42">
            <v>87</v>
          </cell>
          <cell r="AB42">
            <v>16</v>
          </cell>
          <cell r="AC42">
            <v>7</v>
          </cell>
          <cell r="AD42">
            <v>110</v>
          </cell>
          <cell r="AE42">
            <v>861</v>
          </cell>
          <cell r="AF42">
            <v>1185</v>
          </cell>
          <cell r="AG42">
            <v>0</v>
          </cell>
          <cell r="AH42">
            <v>0</v>
          </cell>
          <cell r="AI42">
            <v>1</v>
          </cell>
          <cell r="AJ42">
            <v>1</v>
          </cell>
          <cell r="AK42">
            <v>0</v>
          </cell>
          <cell r="AL42">
            <v>0</v>
          </cell>
          <cell r="AM42">
            <v>2</v>
          </cell>
          <cell r="AN42">
            <v>0</v>
          </cell>
          <cell r="AO42">
            <v>4</v>
          </cell>
          <cell r="AP42">
            <v>4</v>
          </cell>
          <cell r="AQ42">
            <v>0</v>
          </cell>
          <cell r="AR42">
            <v>0</v>
          </cell>
          <cell r="AS42">
            <v>0</v>
          </cell>
          <cell r="AT42">
            <v>0</v>
          </cell>
          <cell r="AU42">
            <v>0</v>
          </cell>
          <cell r="AV42">
            <v>0</v>
          </cell>
          <cell r="AW42">
            <v>0</v>
          </cell>
          <cell r="AX42">
            <v>0</v>
          </cell>
          <cell r="AY42">
            <v>0</v>
          </cell>
          <cell r="AZ42">
            <v>0</v>
          </cell>
          <cell r="BA42">
            <v>0</v>
          </cell>
          <cell r="BB42">
            <v>0</v>
          </cell>
          <cell r="BC42">
            <v>0</v>
          </cell>
          <cell r="BD42">
            <v>0</v>
          </cell>
          <cell r="BE42">
            <v>0</v>
          </cell>
          <cell r="BF42">
            <v>0</v>
          </cell>
          <cell r="BG42">
            <v>0</v>
          </cell>
          <cell r="BH42">
            <v>0</v>
          </cell>
          <cell r="BI42">
            <v>0</v>
          </cell>
          <cell r="BJ42">
            <v>0</v>
          </cell>
          <cell r="BK42">
            <v>0</v>
          </cell>
          <cell r="BL42">
            <v>0</v>
          </cell>
          <cell r="BM42">
            <v>0</v>
          </cell>
          <cell r="BN42">
            <v>0</v>
          </cell>
          <cell r="BO42">
            <v>0</v>
          </cell>
          <cell r="BP42">
            <v>0</v>
          </cell>
        </row>
        <row r="43">
          <cell r="A43" t="str">
            <v>Brampton</v>
          </cell>
          <cell r="C43">
            <v>13</v>
          </cell>
          <cell r="D43">
            <v>150</v>
          </cell>
          <cell r="E43">
            <v>0</v>
          </cell>
          <cell r="F43">
            <v>163</v>
          </cell>
          <cell r="G43">
            <v>6</v>
          </cell>
          <cell r="H43">
            <v>9</v>
          </cell>
          <cell r="I43">
            <v>0</v>
          </cell>
          <cell r="J43">
            <v>0</v>
          </cell>
          <cell r="K43">
            <v>0</v>
          </cell>
          <cell r="L43">
            <v>0</v>
          </cell>
          <cell r="M43">
            <v>0</v>
          </cell>
          <cell r="N43">
            <v>0</v>
          </cell>
          <cell r="O43">
            <v>15</v>
          </cell>
          <cell r="P43">
            <v>0</v>
          </cell>
          <cell r="Q43">
            <v>0</v>
          </cell>
          <cell r="R43">
            <v>0</v>
          </cell>
          <cell r="S43">
            <v>0</v>
          </cell>
          <cell r="T43">
            <v>0</v>
          </cell>
          <cell r="U43">
            <v>178</v>
          </cell>
          <cell r="V43">
            <v>270</v>
          </cell>
          <cell r="W43">
            <v>1</v>
          </cell>
          <cell r="X43">
            <v>18</v>
          </cell>
          <cell r="Y43">
            <v>7</v>
          </cell>
          <cell r="Z43">
            <v>296</v>
          </cell>
          <cell r="AA43">
            <v>1</v>
          </cell>
          <cell r="AB43">
            <v>4</v>
          </cell>
          <cell r="AC43">
            <v>1</v>
          </cell>
          <cell r="AD43">
            <v>6</v>
          </cell>
          <cell r="AE43">
            <v>302</v>
          </cell>
          <cell r="AF43">
            <v>480</v>
          </cell>
          <cell r="AG43">
            <v>0</v>
          </cell>
          <cell r="AH43">
            <v>0</v>
          </cell>
          <cell r="AI43">
            <v>0</v>
          </cell>
          <cell r="AJ43">
            <v>0</v>
          </cell>
          <cell r="AK43">
            <v>0</v>
          </cell>
          <cell r="AL43">
            <v>0</v>
          </cell>
          <cell r="AM43">
            <v>0</v>
          </cell>
          <cell r="AN43">
            <v>0</v>
          </cell>
          <cell r="AO43">
            <v>0</v>
          </cell>
          <cell r="AP43">
            <v>0</v>
          </cell>
          <cell r="AQ43">
            <v>0</v>
          </cell>
          <cell r="AR43">
            <v>0</v>
          </cell>
          <cell r="AS43">
            <v>0</v>
          </cell>
          <cell r="AT43">
            <v>0</v>
          </cell>
          <cell r="AU43">
            <v>0</v>
          </cell>
          <cell r="AV43">
            <v>0</v>
          </cell>
          <cell r="AW43">
            <v>0</v>
          </cell>
          <cell r="AX43">
            <v>0</v>
          </cell>
          <cell r="AY43">
            <v>0</v>
          </cell>
          <cell r="AZ43">
            <v>0</v>
          </cell>
          <cell r="BA43">
            <v>0</v>
          </cell>
          <cell r="BB43">
            <v>0</v>
          </cell>
          <cell r="BC43">
            <v>0</v>
          </cell>
          <cell r="BD43">
            <v>0</v>
          </cell>
          <cell r="BE43">
            <v>0</v>
          </cell>
          <cell r="BF43">
            <v>0</v>
          </cell>
          <cell r="BG43">
            <v>0</v>
          </cell>
          <cell r="BH43">
            <v>0</v>
          </cell>
          <cell r="BI43">
            <v>0</v>
          </cell>
          <cell r="BJ43">
            <v>0</v>
          </cell>
          <cell r="BK43">
            <v>0</v>
          </cell>
          <cell r="BL43">
            <v>0</v>
          </cell>
          <cell r="BM43">
            <v>0</v>
          </cell>
          <cell r="BN43">
            <v>0</v>
          </cell>
          <cell r="BO43">
            <v>0</v>
          </cell>
          <cell r="BP43">
            <v>0</v>
          </cell>
        </row>
        <row r="44">
          <cell r="A44" t="str">
            <v>Clay Farm</v>
          </cell>
          <cell r="C44">
            <v>80</v>
          </cell>
          <cell r="D44">
            <v>507</v>
          </cell>
          <cell r="E44">
            <v>2</v>
          </cell>
          <cell r="F44">
            <v>589</v>
          </cell>
          <cell r="G44">
            <v>87</v>
          </cell>
          <cell r="H44">
            <v>257</v>
          </cell>
          <cell r="I44">
            <v>0</v>
          </cell>
          <cell r="J44">
            <v>0</v>
          </cell>
          <cell r="K44">
            <v>0</v>
          </cell>
          <cell r="L44">
            <v>5</v>
          </cell>
          <cell r="M44">
            <v>0</v>
          </cell>
          <cell r="N44">
            <v>0</v>
          </cell>
          <cell r="O44">
            <v>349</v>
          </cell>
          <cell r="P44">
            <v>8</v>
          </cell>
          <cell r="Q44">
            <v>10</v>
          </cell>
          <cell r="R44">
            <v>0</v>
          </cell>
          <cell r="S44">
            <v>0</v>
          </cell>
          <cell r="T44">
            <v>18</v>
          </cell>
          <cell r="U44">
            <v>956</v>
          </cell>
          <cell r="V44">
            <v>2742</v>
          </cell>
          <cell r="W44">
            <v>0</v>
          </cell>
          <cell r="X44">
            <v>287</v>
          </cell>
          <cell r="Y44">
            <v>6</v>
          </cell>
          <cell r="Z44">
            <v>3035</v>
          </cell>
          <cell r="AA44">
            <v>48</v>
          </cell>
          <cell r="AB44">
            <v>21</v>
          </cell>
          <cell r="AC44">
            <v>82</v>
          </cell>
          <cell r="AD44">
            <v>151</v>
          </cell>
          <cell r="AE44">
            <v>3186</v>
          </cell>
          <cell r="AF44">
            <v>4142</v>
          </cell>
          <cell r="AG44">
            <v>0</v>
          </cell>
          <cell r="AH44">
            <v>1</v>
          </cell>
          <cell r="AI44">
            <v>0</v>
          </cell>
          <cell r="AJ44">
            <v>38</v>
          </cell>
          <cell r="AK44">
            <v>0</v>
          </cell>
          <cell r="AL44">
            <v>0</v>
          </cell>
          <cell r="AM44">
            <v>39</v>
          </cell>
          <cell r="AN44">
            <v>0</v>
          </cell>
          <cell r="AO44">
            <v>54</v>
          </cell>
          <cell r="AP44">
            <v>54</v>
          </cell>
          <cell r="AQ44">
            <v>0</v>
          </cell>
          <cell r="AR44">
            <v>0</v>
          </cell>
          <cell r="AS44">
            <v>1</v>
          </cell>
          <cell r="AT44">
            <v>0</v>
          </cell>
          <cell r="AU44">
            <v>0</v>
          </cell>
          <cell r="AV44">
            <v>1</v>
          </cell>
          <cell r="AW44">
            <v>0</v>
          </cell>
          <cell r="AX44">
            <v>0</v>
          </cell>
          <cell r="AY44">
            <v>0</v>
          </cell>
          <cell r="AZ44">
            <v>0</v>
          </cell>
          <cell r="BA44">
            <v>1</v>
          </cell>
          <cell r="BB44">
            <v>0</v>
          </cell>
          <cell r="BC44">
            <v>0</v>
          </cell>
          <cell r="BD44">
            <v>1</v>
          </cell>
          <cell r="BE44">
            <v>0</v>
          </cell>
          <cell r="BF44">
            <v>0</v>
          </cell>
          <cell r="BG44">
            <v>0</v>
          </cell>
          <cell r="BH44">
            <v>0</v>
          </cell>
          <cell r="BI44">
            <v>0</v>
          </cell>
          <cell r="BJ44">
            <v>0</v>
          </cell>
          <cell r="BK44">
            <v>2</v>
          </cell>
          <cell r="BL44">
            <v>0</v>
          </cell>
          <cell r="BM44">
            <v>0</v>
          </cell>
          <cell r="BN44">
            <v>0</v>
          </cell>
          <cell r="BO44">
            <v>0</v>
          </cell>
          <cell r="BP44">
            <v>0</v>
          </cell>
        </row>
        <row r="45">
          <cell r="A45" t="str">
            <v>Fulbourn</v>
          </cell>
          <cell r="C45">
            <v>71</v>
          </cell>
          <cell r="D45">
            <v>449</v>
          </cell>
          <cell r="E45">
            <v>4</v>
          </cell>
          <cell r="F45">
            <v>524</v>
          </cell>
          <cell r="G45">
            <v>51</v>
          </cell>
          <cell r="H45">
            <v>79</v>
          </cell>
          <cell r="I45">
            <v>0</v>
          </cell>
          <cell r="J45">
            <v>0</v>
          </cell>
          <cell r="K45">
            <v>0</v>
          </cell>
          <cell r="L45">
            <v>0</v>
          </cell>
          <cell r="M45">
            <v>0</v>
          </cell>
          <cell r="N45">
            <v>0</v>
          </cell>
          <cell r="O45">
            <v>130</v>
          </cell>
          <cell r="P45">
            <v>2</v>
          </cell>
          <cell r="Q45">
            <v>5</v>
          </cell>
          <cell r="R45">
            <v>0</v>
          </cell>
          <cell r="S45">
            <v>0</v>
          </cell>
          <cell r="T45">
            <v>7</v>
          </cell>
          <cell r="U45">
            <v>661</v>
          </cell>
          <cell r="V45">
            <v>1102</v>
          </cell>
          <cell r="W45">
            <v>1</v>
          </cell>
          <cell r="X45">
            <v>58</v>
          </cell>
          <cell r="Y45">
            <v>10</v>
          </cell>
          <cell r="Z45">
            <v>1171</v>
          </cell>
          <cell r="AA45">
            <v>78</v>
          </cell>
          <cell r="AB45">
            <v>6</v>
          </cell>
          <cell r="AC45">
            <v>14</v>
          </cell>
          <cell r="AD45">
            <v>98</v>
          </cell>
          <cell r="AE45">
            <v>1269</v>
          </cell>
          <cell r="AF45">
            <v>1930</v>
          </cell>
          <cell r="AG45">
            <v>0</v>
          </cell>
          <cell r="AH45">
            <v>0</v>
          </cell>
          <cell r="AI45">
            <v>0</v>
          </cell>
          <cell r="AJ45">
            <v>0</v>
          </cell>
          <cell r="AK45">
            <v>0</v>
          </cell>
          <cell r="AL45">
            <v>0</v>
          </cell>
          <cell r="AM45">
            <v>0</v>
          </cell>
          <cell r="AN45">
            <v>0</v>
          </cell>
          <cell r="AO45">
            <v>3</v>
          </cell>
          <cell r="AP45">
            <v>3</v>
          </cell>
          <cell r="AQ45">
            <v>0</v>
          </cell>
          <cell r="AR45">
            <v>0</v>
          </cell>
          <cell r="AS45">
            <v>0</v>
          </cell>
          <cell r="AT45">
            <v>0</v>
          </cell>
          <cell r="AU45">
            <v>0</v>
          </cell>
          <cell r="AV45">
            <v>0</v>
          </cell>
          <cell r="AW45">
            <v>0</v>
          </cell>
          <cell r="AX45">
            <v>0</v>
          </cell>
          <cell r="AY45">
            <v>0</v>
          </cell>
          <cell r="AZ45">
            <v>0</v>
          </cell>
          <cell r="BA45">
            <v>0</v>
          </cell>
          <cell r="BB45">
            <v>0</v>
          </cell>
          <cell r="BC45">
            <v>0</v>
          </cell>
          <cell r="BD45">
            <v>0</v>
          </cell>
          <cell r="BE45">
            <v>0</v>
          </cell>
          <cell r="BF45">
            <v>0</v>
          </cell>
          <cell r="BG45">
            <v>0</v>
          </cell>
          <cell r="BH45">
            <v>0</v>
          </cell>
          <cell r="BI45">
            <v>0</v>
          </cell>
          <cell r="BJ45">
            <v>0</v>
          </cell>
          <cell r="BK45">
            <v>0</v>
          </cell>
          <cell r="BL45">
            <v>0</v>
          </cell>
          <cell r="BM45">
            <v>0</v>
          </cell>
          <cell r="BN45">
            <v>0</v>
          </cell>
          <cell r="BO45">
            <v>0</v>
          </cell>
          <cell r="BP45">
            <v>0</v>
          </cell>
        </row>
        <row r="46">
          <cell r="A46" t="str">
            <v>Gamlingay</v>
          </cell>
          <cell r="C46">
            <v>38</v>
          </cell>
          <cell r="D46">
            <v>202</v>
          </cell>
          <cell r="E46">
            <v>3</v>
          </cell>
          <cell r="F46">
            <v>243</v>
          </cell>
          <cell r="G46">
            <v>19</v>
          </cell>
          <cell r="H46">
            <v>20</v>
          </cell>
          <cell r="I46">
            <v>0</v>
          </cell>
          <cell r="J46">
            <v>0</v>
          </cell>
          <cell r="K46">
            <v>0</v>
          </cell>
          <cell r="L46">
            <v>0</v>
          </cell>
          <cell r="M46">
            <v>0</v>
          </cell>
          <cell r="N46">
            <v>0</v>
          </cell>
          <cell r="O46">
            <v>39</v>
          </cell>
          <cell r="P46">
            <v>4</v>
          </cell>
          <cell r="Q46">
            <v>10</v>
          </cell>
          <cell r="R46">
            <v>0</v>
          </cell>
          <cell r="S46">
            <v>0</v>
          </cell>
          <cell r="T46">
            <v>14</v>
          </cell>
          <cell r="U46">
            <v>296</v>
          </cell>
          <cell r="V46">
            <v>217</v>
          </cell>
          <cell r="W46">
            <v>0</v>
          </cell>
          <cell r="X46">
            <v>14</v>
          </cell>
          <cell r="Y46">
            <v>0</v>
          </cell>
          <cell r="Z46">
            <v>231</v>
          </cell>
          <cell r="AA46">
            <v>10</v>
          </cell>
          <cell r="AB46">
            <v>3</v>
          </cell>
          <cell r="AC46">
            <v>8</v>
          </cell>
          <cell r="AD46">
            <v>21</v>
          </cell>
          <cell r="AE46">
            <v>252</v>
          </cell>
          <cell r="AF46">
            <v>548</v>
          </cell>
          <cell r="AG46">
            <v>0</v>
          </cell>
          <cell r="AH46">
            <v>0</v>
          </cell>
          <cell r="AI46">
            <v>0</v>
          </cell>
          <cell r="AJ46">
            <v>0</v>
          </cell>
          <cell r="AK46">
            <v>0</v>
          </cell>
          <cell r="AL46">
            <v>0</v>
          </cell>
          <cell r="AM46">
            <v>0</v>
          </cell>
          <cell r="AN46">
            <v>0</v>
          </cell>
          <cell r="AO46">
            <v>0</v>
          </cell>
          <cell r="AP46">
            <v>0</v>
          </cell>
          <cell r="AQ46">
            <v>0</v>
          </cell>
          <cell r="AR46">
            <v>0</v>
          </cell>
          <cell r="AS46">
            <v>0</v>
          </cell>
          <cell r="AT46">
            <v>0</v>
          </cell>
          <cell r="AU46">
            <v>0</v>
          </cell>
          <cell r="AV46">
            <v>0</v>
          </cell>
          <cell r="AW46">
            <v>0</v>
          </cell>
          <cell r="AX46">
            <v>0</v>
          </cell>
          <cell r="AY46">
            <v>0</v>
          </cell>
          <cell r="AZ46">
            <v>0</v>
          </cell>
          <cell r="BA46">
            <v>0</v>
          </cell>
          <cell r="BB46">
            <v>0</v>
          </cell>
          <cell r="BC46">
            <v>0</v>
          </cell>
          <cell r="BD46">
            <v>0</v>
          </cell>
          <cell r="BE46">
            <v>0</v>
          </cell>
          <cell r="BF46">
            <v>0</v>
          </cell>
          <cell r="BG46">
            <v>0</v>
          </cell>
          <cell r="BH46">
            <v>0</v>
          </cell>
          <cell r="BI46">
            <v>0</v>
          </cell>
          <cell r="BJ46">
            <v>0</v>
          </cell>
          <cell r="BK46">
            <v>0</v>
          </cell>
          <cell r="BL46">
            <v>0</v>
          </cell>
          <cell r="BM46">
            <v>0</v>
          </cell>
          <cell r="BN46">
            <v>0</v>
          </cell>
          <cell r="BO46">
            <v>0</v>
          </cell>
          <cell r="BP46">
            <v>0</v>
          </cell>
        </row>
        <row r="47">
          <cell r="A47" t="str">
            <v>Haddenham</v>
          </cell>
          <cell r="C47">
            <v>8</v>
          </cell>
          <cell r="D47">
            <v>403</v>
          </cell>
          <cell r="E47">
            <v>1</v>
          </cell>
          <cell r="F47">
            <v>412</v>
          </cell>
          <cell r="G47">
            <v>36</v>
          </cell>
          <cell r="H47">
            <v>23</v>
          </cell>
          <cell r="I47">
            <v>0</v>
          </cell>
          <cell r="J47">
            <v>0</v>
          </cell>
          <cell r="K47">
            <v>0</v>
          </cell>
          <cell r="L47">
            <v>0</v>
          </cell>
          <cell r="M47">
            <v>0</v>
          </cell>
          <cell r="N47">
            <v>0</v>
          </cell>
          <cell r="O47">
            <v>59</v>
          </cell>
          <cell r="P47">
            <v>2</v>
          </cell>
          <cell r="Q47">
            <v>1</v>
          </cell>
          <cell r="R47">
            <v>0</v>
          </cell>
          <cell r="S47">
            <v>0</v>
          </cell>
          <cell r="T47">
            <v>3</v>
          </cell>
          <cell r="U47">
            <v>474</v>
          </cell>
          <cell r="V47">
            <v>498</v>
          </cell>
          <cell r="W47">
            <v>0</v>
          </cell>
          <cell r="X47">
            <v>49</v>
          </cell>
          <cell r="Y47">
            <v>1</v>
          </cell>
          <cell r="Z47">
            <v>548</v>
          </cell>
          <cell r="AA47">
            <v>33</v>
          </cell>
          <cell r="AB47">
            <v>3</v>
          </cell>
          <cell r="AC47">
            <v>6</v>
          </cell>
          <cell r="AD47">
            <v>42</v>
          </cell>
          <cell r="AE47">
            <v>590</v>
          </cell>
          <cell r="AF47">
            <v>1064</v>
          </cell>
          <cell r="AG47">
            <v>0</v>
          </cell>
          <cell r="AH47">
            <v>0</v>
          </cell>
          <cell r="AI47">
            <v>1</v>
          </cell>
          <cell r="AJ47">
            <v>0</v>
          </cell>
          <cell r="AK47">
            <v>0</v>
          </cell>
          <cell r="AL47">
            <v>0</v>
          </cell>
          <cell r="AM47">
            <v>1</v>
          </cell>
          <cell r="AN47">
            <v>0</v>
          </cell>
          <cell r="AO47">
            <v>15</v>
          </cell>
          <cell r="AP47">
            <v>15</v>
          </cell>
          <cell r="AQ47">
            <v>0</v>
          </cell>
          <cell r="AR47">
            <v>0</v>
          </cell>
          <cell r="AS47">
            <v>0</v>
          </cell>
          <cell r="AT47">
            <v>0</v>
          </cell>
          <cell r="AU47">
            <v>0</v>
          </cell>
          <cell r="AV47">
            <v>0</v>
          </cell>
          <cell r="AW47">
            <v>0</v>
          </cell>
          <cell r="AX47">
            <v>0</v>
          </cell>
          <cell r="AY47">
            <v>0</v>
          </cell>
          <cell r="AZ47">
            <v>0</v>
          </cell>
          <cell r="BA47">
            <v>0</v>
          </cell>
          <cell r="BB47">
            <v>0</v>
          </cell>
          <cell r="BC47">
            <v>0</v>
          </cell>
          <cell r="BD47">
            <v>0</v>
          </cell>
          <cell r="BE47">
            <v>0</v>
          </cell>
          <cell r="BF47">
            <v>0</v>
          </cell>
          <cell r="BG47">
            <v>0</v>
          </cell>
          <cell r="BH47">
            <v>0</v>
          </cell>
          <cell r="BI47">
            <v>0</v>
          </cell>
          <cell r="BJ47">
            <v>0</v>
          </cell>
          <cell r="BK47">
            <v>0</v>
          </cell>
          <cell r="BL47">
            <v>0</v>
          </cell>
          <cell r="BM47">
            <v>0</v>
          </cell>
          <cell r="BN47">
            <v>0</v>
          </cell>
          <cell r="BO47">
            <v>0</v>
          </cell>
          <cell r="BP47">
            <v>1</v>
          </cell>
        </row>
        <row r="48">
          <cell r="A48" t="str">
            <v>Little Downham</v>
          </cell>
          <cell r="C48">
            <v>7</v>
          </cell>
          <cell r="D48">
            <v>120</v>
          </cell>
          <cell r="E48">
            <v>2</v>
          </cell>
          <cell r="F48">
            <v>129</v>
          </cell>
          <cell r="G48">
            <v>1</v>
          </cell>
          <cell r="H48">
            <v>2</v>
          </cell>
          <cell r="I48">
            <v>0</v>
          </cell>
          <cell r="J48">
            <v>0</v>
          </cell>
          <cell r="K48">
            <v>0</v>
          </cell>
          <cell r="L48">
            <v>0</v>
          </cell>
          <cell r="M48">
            <v>0</v>
          </cell>
          <cell r="N48">
            <v>0</v>
          </cell>
          <cell r="O48">
            <v>3</v>
          </cell>
          <cell r="P48">
            <v>7</v>
          </cell>
          <cell r="Q48">
            <v>5</v>
          </cell>
          <cell r="R48">
            <v>0</v>
          </cell>
          <cell r="S48">
            <v>0</v>
          </cell>
          <cell r="T48">
            <v>12</v>
          </cell>
          <cell r="U48">
            <v>144</v>
          </cell>
          <cell r="V48">
            <v>58</v>
          </cell>
          <cell r="W48">
            <v>0</v>
          </cell>
          <cell r="X48">
            <v>2</v>
          </cell>
          <cell r="Y48">
            <v>0</v>
          </cell>
          <cell r="Z48">
            <v>60</v>
          </cell>
          <cell r="AA48">
            <v>1</v>
          </cell>
          <cell r="AB48">
            <v>0</v>
          </cell>
          <cell r="AC48">
            <v>0</v>
          </cell>
          <cell r="AD48">
            <v>1</v>
          </cell>
          <cell r="AE48">
            <v>61</v>
          </cell>
          <cell r="AF48">
            <v>205</v>
          </cell>
          <cell r="AG48">
            <v>0</v>
          </cell>
          <cell r="AH48">
            <v>0</v>
          </cell>
          <cell r="AI48">
            <v>0</v>
          </cell>
          <cell r="AJ48">
            <v>0</v>
          </cell>
          <cell r="AK48">
            <v>0</v>
          </cell>
          <cell r="AL48">
            <v>0</v>
          </cell>
          <cell r="AM48">
            <v>0</v>
          </cell>
          <cell r="AN48">
            <v>0</v>
          </cell>
          <cell r="AO48">
            <v>0</v>
          </cell>
          <cell r="AP48">
            <v>0</v>
          </cell>
          <cell r="AQ48">
            <v>0</v>
          </cell>
          <cell r="AR48">
            <v>0</v>
          </cell>
          <cell r="AS48">
            <v>0</v>
          </cell>
          <cell r="AT48">
            <v>0</v>
          </cell>
          <cell r="AU48">
            <v>0</v>
          </cell>
          <cell r="AV48">
            <v>0</v>
          </cell>
          <cell r="AW48">
            <v>0</v>
          </cell>
          <cell r="AX48">
            <v>0</v>
          </cell>
          <cell r="AY48">
            <v>0</v>
          </cell>
          <cell r="AZ48">
            <v>0</v>
          </cell>
          <cell r="BA48">
            <v>1</v>
          </cell>
          <cell r="BB48">
            <v>0</v>
          </cell>
          <cell r="BC48">
            <v>0</v>
          </cell>
          <cell r="BD48">
            <v>1</v>
          </cell>
          <cell r="BE48">
            <v>0</v>
          </cell>
          <cell r="BF48">
            <v>0</v>
          </cell>
          <cell r="BG48">
            <v>0</v>
          </cell>
          <cell r="BH48">
            <v>0</v>
          </cell>
          <cell r="BI48">
            <v>0</v>
          </cell>
          <cell r="BJ48">
            <v>0</v>
          </cell>
          <cell r="BK48">
            <v>1</v>
          </cell>
          <cell r="BL48">
            <v>0</v>
          </cell>
          <cell r="BM48">
            <v>0</v>
          </cell>
          <cell r="BN48">
            <v>0</v>
          </cell>
          <cell r="BO48">
            <v>0</v>
          </cell>
          <cell r="BP48">
            <v>0</v>
          </cell>
        </row>
        <row r="49">
          <cell r="A49" t="str">
            <v>Melbourn</v>
          </cell>
          <cell r="C49">
            <v>33</v>
          </cell>
          <cell r="D49">
            <v>267</v>
          </cell>
          <cell r="E49">
            <v>0</v>
          </cell>
          <cell r="F49">
            <v>300</v>
          </cell>
          <cell r="G49">
            <v>7</v>
          </cell>
          <cell r="H49">
            <v>20</v>
          </cell>
          <cell r="I49">
            <v>0</v>
          </cell>
          <cell r="J49">
            <v>0</v>
          </cell>
          <cell r="K49">
            <v>0</v>
          </cell>
          <cell r="L49">
            <v>1</v>
          </cell>
          <cell r="M49">
            <v>0</v>
          </cell>
          <cell r="N49">
            <v>0</v>
          </cell>
          <cell r="O49">
            <v>28</v>
          </cell>
          <cell r="P49">
            <v>2</v>
          </cell>
          <cell r="Q49">
            <v>2</v>
          </cell>
          <cell r="R49">
            <v>0</v>
          </cell>
          <cell r="S49">
            <v>0</v>
          </cell>
          <cell r="T49">
            <v>4</v>
          </cell>
          <cell r="U49">
            <v>332</v>
          </cell>
          <cell r="V49">
            <v>456</v>
          </cell>
          <cell r="W49">
            <v>0</v>
          </cell>
          <cell r="X49">
            <v>9</v>
          </cell>
          <cell r="Y49">
            <v>6</v>
          </cell>
          <cell r="Z49">
            <v>471</v>
          </cell>
          <cell r="AA49">
            <v>6</v>
          </cell>
          <cell r="AB49">
            <v>0</v>
          </cell>
          <cell r="AC49">
            <v>3</v>
          </cell>
          <cell r="AD49">
            <v>9</v>
          </cell>
          <cell r="AE49">
            <v>480</v>
          </cell>
          <cell r="AF49">
            <v>812</v>
          </cell>
          <cell r="AG49">
            <v>0</v>
          </cell>
          <cell r="AH49">
            <v>0</v>
          </cell>
          <cell r="AI49">
            <v>0</v>
          </cell>
          <cell r="AJ49">
            <v>0</v>
          </cell>
          <cell r="AK49">
            <v>0</v>
          </cell>
          <cell r="AL49">
            <v>0</v>
          </cell>
          <cell r="AM49">
            <v>0</v>
          </cell>
          <cell r="AN49">
            <v>0</v>
          </cell>
          <cell r="AO49">
            <v>0</v>
          </cell>
          <cell r="AP49">
            <v>0</v>
          </cell>
          <cell r="AQ49">
            <v>0</v>
          </cell>
          <cell r="AR49">
            <v>0</v>
          </cell>
          <cell r="AS49">
            <v>0</v>
          </cell>
          <cell r="AT49">
            <v>0</v>
          </cell>
          <cell r="AU49">
            <v>0</v>
          </cell>
          <cell r="AV49">
            <v>0</v>
          </cell>
          <cell r="AW49">
            <v>0</v>
          </cell>
          <cell r="AX49">
            <v>0</v>
          </cell>
          <cell r="AY49">
            <v>0</v>
          </cell>
          <cell r="AZ49">
            <v>0</v>
          </cell>
          <cell r="BA49">
            <v>0</v>
          </cell>
          <cell r="BB49">
            <v>0</v>
          </cell>
          <cell r="BC49">
            <v>0</v>
          </cell>
          <cell r="BD49">
            <v>0</v>
          </cell>
          <cell r="BE49">
            <v>0</v>
          </cell>
          <cell r="BF49">
            <v>0</v>
          </cell>
          <cell r="BG49">
            <v>0</v>
          </cell>
          <cell r="BH49">
            <v>0</v>
          </cell>
          <cell r="BI49">
            <v>0</v>
          </cell>
          <cell r="BJ49">
            <v>0</v>
          </cell>
          <cell r="BK49">
            <v>0</v>
          </cell>
          <cell r="BL49">
            <v>0</v>
          </cell>
          <cell r="BM49">
            <v>0</v>
          </cell>
          <cell r="BN49">
            <v>0</v>
          </cell>
          <cell r="BO49">
            <v>0</v>
          </cell>
          <cell r="BP49">
            <v>0</v>
          </cell>
        </row>
        <row r="50">
          <cell r="A50" t="str">
            <v>Somersham</v>
          </cell>
          <cell r="C50">
            <v>58</v>
          </cell>
          <cell r="D50">
            <v>309</v>
          </cell>
          <cell r="E50">
            <v>5</v>
          </cell>
          <cell r="F50">
            <v>372</v>
          </cell>
          <cell r="G50">
            <v>42</v>
          </cell>
          <cell r="H50">
            <v>58</v>
          </cell>
          <cell r="I50">
            <v>0</v>
          </cell>
          <cell r="J50">
            <v>0</v>
          </cell>
          <cell r="K50">
            <v>0</v>
          </cell>
          <cell r="L50">
            <v>0</v>
          </cell>
          <cell r="M50">
            <v>0</v>
          </cell>
          <cell r="N50">
            <v>0</v>
          </cell>
          <cell r="O50">
            <v>100</v>
          </cell>
          <cell r="P50">
            <v>5</v>
          </cell>
          <cell r="Q50">
            <v>12</v>
          </cell>
          <cell r="R50">
            <v>0</v>
          </cell>
          <cell r="S50">
            <v>0</v>
          </cell>
          <cell r="T50">
            <v>17</v>
          </cell>
          <cell r="U50">
            <v>489</v>
          </cell>
          <cell r="V50">
            <v>529</v>
          </cell>
          <cell r="W50">
            <v>1</v>
          </cell>
          <cell r="X50">
            <v>48</v>
          </cell>
          <cell r="Y50">
            <v>10</v>
          </cell>
          <cell r="Z50">
            <v>588</v>
          </cell>
          <cell r="AA50">
            <v>22</v>
          </cell>
          <cell r="AB50">
            <v>9</v>
          </cell>
          <cell r="AC50">
            <v>2</v>
          </cell>
          <cell r="AD50">
            <v>33</v>
          </cell>
          <cell r="AE50">
            <v>621</v>
          </cell>
          <cell r="AF50">
            <v>1110</v>
          </cell>
          <cell r="AG50">
            <v>0</v>
          </cell>
          <cell r="AH50">
            <v>0</v>
          </cell>
          <cell r="AI50">
            <v>0</v>
          </cell>
          <cell r="AJ50">
            <v>3</v>
          </cell>
          <cell r="AK50">
            <v>0</v>
          </cell>
          <cell r="AL50">
            <v>0</v>
          </cell>
          <cell r="AM50">
            <v>3</v>
          </cell>
          <cell r="AN50">
            <v>0</v>
          </cell>
          <cell r="AO50">
            <v>4</v>
          </cell>
          <cell r="AP50">
            <v>4</v>
          </cell>
          <cell r="AQ50">
            <v>0</v>
          </cell>
          <cell r="AR50">
            <v>0</v>
          </cell>
          <cell r="AS50">
            <v>0</v>
          </cell>
          <cell r="AT50">
            <v>0</v>
          </cell>
          <cell r="AU50">
            <v>0</v>
          </cell>
          <cell r="AV50">
            <v>0</v>
          </cell>
          <cell r="AW50">
            <v>0</v>
          </cell>
          <cell r="AX50">
            <v>0</v>
          </cell>
          <cell r="AY50">
            <v>1</v>
          </cell>
          <cell r="AZ50">
            <v>0</v>
          </cell>
          <cell r="BA50">
            <v>0</v>
          </cell>
          <cell r="BB50">
            <v>0</v>
          </cell>
          <cell r="BC50">
            <v>0</v>
          </cell>
          <cell r="BD50">
            <v>1</v>
          </cell>
          <cell r="BE50">
            <v>0</v>
          </cell>
          <cell r="BF50">
            <v>0</v>
          </cell>
          <cell r="BG50">
            <v>0</v>
          </cell>
          <cell r="BH50">
            <v>0</v>
          </cell>
          <cell r="BI50">
            <v>0</v>
          </cell>
          <cell r="BJ50">
            <v>0</v>
          </cell>
          <cell r="BK50">
            <v>1</v>
          </cell>
          <cell r="BL50">
            <v>0</v>
          </cell>
          <cell r="BM50">
            <v>0</v>
          </cell>
          <cell r="BN50">
            <v>0</v>
          </cell>
          <cell r="BO50">
            <v>0</v>
          </cell>
          <cell r="BP50">
            <v>0</v>
          </cell>
        </row>
        <row r="51">
          <cell r="A51" t="str">
            <v>Swavesey</v>
          </cell>
          <cell r="C51">
            <v>2</v>
          </cell>
          <cell r="D51">
            <v>86</v>
          </cell>
          <cell r="E51">
            <v>6</v>
          </cell>
          <cell r="F51">
            <v>94</v>
          </cell>
          <cell r="G51">
            <v>10</v>
          </cell>
          <cell r="H51">
            <v>15</v>
          </cell>
          <cell r="I51">
            <v>0</v>
          </cell>
          <cell r="J51">
            <v>0</v>
          </cell>
          <cell r="K51">
            <v>0</v>
          </cell>
          <cell r="L51">
            <v>0</v>
          </cell>
          <cell r="M51">
            <v>0</v>
          </cell>
          <cell r="N51">
            <v>0</v>
          </cell>
          <cell r="O51">
            <v>25</v>
          </cell>
          <cell r="P51">
            <v>0</v>
          </cell>
          <cell r="Q51">
            <v>9</v>
          </cell>
          <cell r="R51">
            <v>0</v>
          </cell>
          <cell r="S51">
            <v>0</v>
          </cell>
          <cell r="T51">
            <v>9</v>
          </cell>
          <cell r="U51">
            <v>128</v>
          </cell>
          <cell r="V51">
            <v>182</v>
          </cell>
          <cell r="W51">
            <v>1</v>
          </cell>
          <cell r="X51">
            <v>15</v>
          </cell>
          <cell r="Y51">
            <v>1</v>
          </cell>
          <cell r="Z51">
            <v>199</v>
          </cell>
          <cell r="AA51">
            <v>5</v>
          </cell>
          <cell r="AB51">
            <v>1</v>
          </cell>
          <cell r="AC51">
            <v>0</v>
          </cell>
          <cell r="AD51">
            <v>6</v>
          </cell>
          <cell r="AE51">
            <v>205</v>
          </cell>
          <cell r="AF51">
            <v>333</v>
          </cell>
          <cell r="AG51">
            <v>0</v>
          </cell>
          <cell r="AH51">
            <v>0</v>
          </cell>
          <cell r="AI51">
            <v>0</v>
          </cell>
          <cell r="AJ51">
            <v>0</v>
          </cell>
          <cell r="AK51">
            <v>0</v>
          </cell>
          <cell r="AL51">
            <v>0</v>
          </cell>
          <cell r="AM51">
            <v>0</v>
          </cell>
          <cell r="AN51">
            <v>0</v>
          </cell>
          <cell r="AO51">
            <v>0</v>
          </cell>
          <cell r="AP51">
            <v>0</v>
          </cell>
          <cell r="AQ51">
            <v>0</v>
          </cell>
          <cell r="AR51">
            <v>0</v>
          </cell>
          <cell r="AS51">
            <v>0</v>
          </cell>
          <cell r="AT51">
            <v>0</v>
          </cell>
          <cell r="AU51">
            <v>0</v>
          </cell>
          <cell r="AV51">
            <v>0</v>
          </cell>
          <cell r="AW51">
            <v>0</v>
          </cell>
          <cell r="AX51">
            <v>0</v>
          </cell>
          <cell r="AY51">
            <v>0</v>
          </cell>
          <cell r="AZ51">
            <v>0</v>
          </cell>
          <cell r="BA51">
            <v>0</v>
          </cell>
          <cell r="BB51">
            <v>0</v>
          </cell>
          <cell r="BC51">
            <v>0</v>
          </cell>
          <cell r="BD51">
            <v>0</v>
          </cell>
          <cell r="BE51">
            <v>0</v>
          </cell>
          <cell r="BF51">
            <v>0</v>
          </cell>
          <cell r="BG51">
            <v>0</v>
          </cell>
          <cell r="BH51">
            <v>0</v>
          </cell>
          <cell r="BI51">
            <v>0</v>
          </cell>
          <cell r="BJ51">
            <v>0</v>
          </cell>
          <cell r="BK51">
            <v>0</v>
          </cell>
          <cell r="BL51">
            <v>0</v>
          </cell>
          <cell r="BM51">
            <v>0</v>
          </cell>
          <cell r="BN51">
            <v>0</v>
          </cell>
          <cell r="BO51">
            <v>0</v>
          </cell>
          <cell r="BP51">
            <v>0</v>
          </cell>
        </row>
        <row r="52">
          <cell r="A52" t="str">
            <v>Waterbeach</v>
          </cell>
          <cell r="C52">
            <v>21</v>
          </cell>
          <cell r="D52">
            <v>299</v>
          </cell>
          <cell r="E52">
            <v>1</v>
          </cell>
          <cell r="F52">
            <v>321</v>
          </cell>
          <cell r="G52">
            <v>24</v>
          </cell>
          <cell r="H52">
            <v>47</v>
          </cell>
          <cell r="I52">
            <v>0</v>
          </cell>
          <cell r="J52">
            <v>0</v>
          </cell>
          <cell r="K52">
            <v>0</v>
          </cell>
          <cell r="L52">
            <v>2</v>
          </cell>
          <cell r="M52">
            <v>0</v>
          </cell>
          <cell r="N52">
            <v>0</v>
          </cell>
          <cell r="O52">
            <v>73</v>
          </cell>
          <cell r="P52">
            <v>1</v>
          </cell>
          <cell r="Q52">
            <v>5</v>
          </cell>
          <cell r="R52">
            <v>0</v>
          </cell>
          <cell r="S52">
            <v>1</v>
          </cell>
          <cell r="T52">
            <v>7</v>
          </cell>
          <cell r="U52">
            <v>401</v>
          </cell>
          <cell r="V52">
            <v>1203</v>
          </cell>
          <cell r="W52">
            <v>15</v>
          </cell>
          <cell r="X52">
            <v>226</v>
          </cell>
          <cell r="Y52">
            <v>2</v>
          </cell>
          <cell r="Z52">
            <v>1446</v>
          </cell>
          <cell r="AA52">
            <v>83</v>
          </cell>
          <cell r="AB52">
            <v>2</v>
          </cell>
          <cell r="AC52">
            <v>11</v>
          </cell>
          <cell r="AD52">
            <v>96</v>
          </cell>
          <cell r="AE52">
            <v>1542</v>
          </cell>
          <cell r="AF52">
            <v>1943</v>
          </cell>
          <cell r="AG52">
            <v>0</v>
          </cell>
          <cell r="AH52">
            <v>0</v>
          </cell>
          <cell r="AI52">
            <v>0</v>
          </cell>
          <cell r="AJ52">
            <v>0</v>
          </cell>
          <cell r="AK52">
            <v>0</v>
          </cell>
          <cell r="AL52">
            <v>0</v>
          </cell>
          <cell r="AM52">
            <v>0</v>
          </cell>
          <cell r="AN52">
            <v>0</v>
          </cell>
          <cell r="AO52">
            <v>0</v>
          </cell>
          <cell r="AP52">
            <v>0</v>
          </cell>
          <cell r="AQ52">
            <v>0</v>
          </cell>
          <cell r="AR52">
            <v>0</v>
          </cell>
          <cell r="AS52">
            <v>0</v>
          </cell>
          <cell r="AT52">
            <v>0</v>
          </cell>
          <cell r="AU52">
            <v>0</v>
          </cell>
          <cell r="AV52">
            <v>0</v>
          </cell>
          <cell r="AW52">
            <v>0</v>
          </cell>
          <cell r="AX52">
            <v>0</v>
          </cell>
          <cell r="AY52">
            <v>0</v>
          </cell>
          <cell r="AZ52">
            <v>0</v>
          </cell>
          <cell r="BA52">
            <v>0</v>
          </cell>
          <cell r="BB52">
            <v>0</v>
          </cell>
          <cell r="BC52">
            <v>0</v>
          </cell>
          <cell r="BD52">
            <v>0</v>
          </cell>
          <cell r="BE52">
            <v>0</v>
          </cell>
          <cell r="BF52">
            <v>0</v>
          </cell>
          <cell r="BG52">
            <v>0</v>
          </cell>
          <cell r="BH52">
            <v>0</v>
          </cell>
          <cell r="BI52">
            <v>0</v>
          </cell>
          <cell r="BJ52">
            <v>0</v>
          </cell>
          <cell r="BK52">
            <v>0</v>
          </cell>
          <cell r="BL52">
            <v>0</v>
          </cell>
          <cell r="BM52">
            <v>0</v>
          </cell>
          <cell r="BN52">
            <v>0</v>
          </cell>
          <cell r="BO52">
            <v>0</v>
          </cell>
          <cell r="BP52">
            <v>0</v>
          </cell>
        </row>
      </sheetData>
      <sheetData sheetId="11">
        <row r="5">
          <cell r="A5" t="str">
            <v>Arbury Court</v>
          </cell>
          <cell r="C5">
            <v>207</v>
          </cell>
          <cell r="D5">
            <v>598</v>
          </cell>
          <cell r="E5">
            <v>4</v>
          </cell>
          <cell r="F5">
            <v>809</v>
          </cell>
          <cell r="G5">
            <v>81</v>
          </cell>
          <cell r="H5">
            <v>222</v>
          </cell>
          <cell r="I5">
            <v>0</v>
          </cell>
          <cell r="J5">
            <v>0</v>
          </cell>
          <cell r="K5">
            <v>10</v>
          </cell>
          <cell r="L5">
            <v>1</v>
          </cell>
          <cell r="M5">
            <v>0</v>
          </cell>
          <cell r="N5">
            <v>0</v>
          </cell>
          <cell r="O5">
            <v>314</v>
          </cell>
          <cell r="P5">
            <v>57</v>
          </cell>
          <cell r="Q5">
            <v>33</v>
          </cell>
          <cell r="R5">
            <v>5</v>
          </cell>
          <cell r="S5">
            <v>0</v>
          </cell>
          <cell r="T5">
            <v>95</v>
          </cell>
          <cell r="U5">
            <v>1218</v>
          </cell>
          <cell r="V5">
            <v>3195</v>
          </cell>
          <cell r="W5">
            <v>10</v>
          </cell>
          <cell r="X5">
            <v>409</v>
          </cell>
          <cell r="Y5">
            <v>14</v>
          </cell>
          <cell r="Z5">
            <v>3628</v>
          </cell>
          <cell r="AA5">
            <v>55</v>
          </cell>
          <cell r="AB5">
            <v>26</v>
          </cell>
          <cell r="AC5">
            <v>67</v>
          </cell>
          <cell r="AD5">
            <v>148</v>
          </cell>
          <cell r="AE5">
            <v>3776</v>
          </cell>
          <cell r="AF5">
            <v>4994</v>
          </cell>
          <cell r="AG5">
            <v>0</v>
          </cell>
          <cell r="AH5">
            <v>1</v>
          </cell>
          <cell r="AI5">
            <v>0</v>
          </cell>
          <cell r="AJ5">
            <v>18</v>
          </cell>
          <cell r="AK5">
            <v>0</v>
          </cell>
          <cell r="AL5">
            <v>0</v>
          </cell>
          <cell r="AM5">
            <v>19</v>
          </cell>
          <cell r="AN5">
            <v>0</v>
          </cell>
          <cell r="AO5">
            <v>66</v>
          </cell>
          <cell r="AP5">
            <v>66</v>
          </cell>
          <cell r="AQ5">
            <v>0</v>
          </cell>
          <cell r="AR5">
            <v>0</v>
          </cell>
          <cell r="AS5">
            <v>0</v>
          </cell>
          <cell r="AT5">
            <v>0</v>
          </cell>
          <cell r="AU5">
            <v>0</v>
          </cell>
          <cell r="AV5">
            <v>0</v>
          </cell>
          <cell r="AW5">
            <v>0</v>
          </cell>
          <cell r="AX5">
            <v>0</v>
          </cell>
          <cell r="AY5">
            <v>9</v>
          </cell>
          <cell r="AZ5">
            <v>12</v>
          </cell>
          <cell r="BA5">
            <v>7</v>
          </cell>
          <cell r="BB5">
            <v>6</v>
          </cell>
          <cell r="BC5">
            <v>0</v>
          </cell>
          <cell r="BD5">
            <v>34</v>
          </cell>
          <cell r="BE5">
            <v>0</v>
          </cell>
          <cell r="BF5">
            <v>0</v>
          </cell>
          <cell r="BG5">
            <v>0</v>
          </cell>
          <cell r="BH5">
            <v>0</v>
          </cell>
          <cell r="BI5">
            <v>0</v>
          </cell>
          <cell r="BJ5">
            <v>0</v>
          </cell>
          <cell r="BK5">
            <v>34</v>
          </cell>
          <cell r="BL5">
            <v>0</v>
          </cell>
          <cell r="BM5">
            <v>0</v>
          </cell>
          <cell r="BN5">
            <v>0</v>
          </cell>
          <cell r="BO5">
            <v>0</v>
          </cell>
          <cell r="BP5">
            <v>0</v>
          </cell>
        </row>
        <row r="6">
          <cell r="A6" t="str">
            <v>Bar Hill</v>
          </cell>
          <cell r="C6">
            <v>208</v>
          </cell>
          <cell r="D6">
            <v>535</v>
          </cell>
          <cell r="E6">
            <v>12</v>
          </cell>
          <cell r="F6">
            <v>755</v>
          </cell>
          <cell r="G6">
            <v>70</v>
          </cell>
          <cell r="H6">
            <v>141</v>
          </cell>
          <cell r="I6">
            <v>0</v>
          </cell>
          <cell r="J6">
            <v>0</v>
          </cell>
          <cell r="K6">
            <v>6</v>
          </cell>
          <cell r="L6">
            <v>2</v>
          </cell>
          <cell r="M6">
            <v>0</v>
          </cell>
          <cell r="N6">
            <v>0</v>
          </cell>
          <cell r="O6">
            <v>219</v>
          </cell>
          <cell r="P6">
            <v>24</v>
          </cell>
          <cell r="Q6">
            <v>12</v>
          </cell>
          <cell r="R6">
            <v>0</v>
          </cell>
          <cell r="S6">
            <v>0</v>
          </cell>
          <cell r="T6">
            <v>36</v>
          </cell>
          <cell r="U6">
            <v>1010</v>
          </cell>
          <cell r="V6">
            <v>1618</v>
          </cell>
          <cell r="W6">
            <v>1</v>
          </cell>
          <cell r="X6">
            <v>252</v>
          </cell>
          <cell r="Y6">
            <v>5</v>
          </cell>
          <cell r="Z6">
            <v>1876</v>
          </cell>
          <cell r="AA6">
            <v>12</v>
          </cell>
          <cell r="AB6">
            <v>4</v>
          </cell>
          <cell r="AC6">
            <v>27</v>
          </cell>
          <cell r="AD6">
            <v>43</v>
          </cell>
          <cell r="AE6">
            <v>1919</v>
          </cell>
          <cell r="AF6">
            <v>2929</v>
          </cell>
          <cell r="AG6">
            <v>0</v>
          </cell>
          <cell r="AH6">
            <v>0</v>
          </cell>
          <cell r="AI6">
            <v>0</v>
          </cell>
          <cell r="AJ6">
            <v>15</v>
          </cell>
          <cell r="AK6">
            <v>0</v>
          </cell>
          <cell r="AL6">
            <v>0</v>
          </cell>
          <cell r="AM6">
            <v>15</v>
          </cell>
          <cell r="AN6">
            <v>0</v>
          </cell>
          <cell r="AO6">
            <v>18</v>
          </cell>
          <cell r="AP6">
            <v>18</v>
          </cell>
          <cell r="AQ6">
            <v>0</v>
          </cell>
          <cell r="AR6">
            <v>0</v>
          </cell>
          <cell r="AS6">
            <v>0</v>
          </cell>
          <cell r="AT6">
            <v>0</v>
          </cell>
          <cell r="AU6">
            <v>0</v>
          </cell>
          <cell r="AV6">
            <v>0</v>
          </cell>
          <cell r="AW6">
            <v>0</v>
          </cell>
          <cell r="AX6">
            <v>0</v>
          </cell>
          <cell r="AY6">
            <v>6</v>
          </cell>
          <cell r="AZ6">
            <v>3</v>
          </cell>
          <cell r="BA6">
            <v>1</v>
          </cell>
          <cell r="BB6">
            <v>1</v>
          </cell>
          <cell r="BC6">
            <v>0</v>
          </cell>
          <cell r="BD6">
            <v>11</v>
          </cell>
          <cell r="BE6">
            <v>0</v>
          </cell>
          <cell r="BF6">
            <v>0</v>
          </cell>
          <cell r="BG6">
            <v>0</v>
          </cell>
          <cell r="BH6">
            <v>0</v>
          </cell>
          <cell r="BI6">
            <v>0</v>
          </cell>
          <cell r="BJ6">
            <v>0</v>
          </cell>
          <cell r="BK6">
            <v>11</v>
          </cell>
          <cell r="BL6">
            <v>0</v>
          </cell>
          <cell r="BM6">
            <v>0</v>
          </cell>
          <cell r="BN6">
            <v>0</v>
          </cell>
          <cell r="BO6">
            <v>0</v>
          </cell>
          <cell r="BP6">
            <v>0</v>
          </cell>
        </row>
        <row r="7">
          <cell r="A7" t="str">
            <v>Barnwell Road</v>
          </cell>
          <cell r="C7">
            <v>106</v>
          </cell>
          <cell r="D7">
            <v>242</v>
          </cell>
          <cell r="E7">
            <v>3</v>
          </cell>
          <cell r="F7">
            <v>351</v>
          </cell>
          <cell r="G7">
            <v>41</v>
          </cell>
          <cell r="H7">
            <v>99</v>
          </cell>
          <cell r="I7">
            <v>0</v>
          </cell>
          <cell r="J7">
            <v>0</v>
          </cell>
          <cell r="K7">
            <v>0</v>
          </cell>
          <cell r="L7">
            <v>0</v>
          </cell>
          <cell r="M7">
            <v>0</v>
          </cell>
          <cell r="N7">
            <v>0</v>
          </cell>
          <cell r="O7">
            <v>140</v>
          </cell>
          <cell r="P7">
            <v>5</v>
          </cell>
          <cell r="Q7">
            <v>5</v>
          </cell>
          <cell r="R7">
            <v>2</v>
          </cell>
          <cell r="S7">
            <v>0</v>
          </cell>
          <cell r="T7">
            <v>12</v>
          </cell>
          <cell r="U7">
            <v>503</v>
          </cell>
          <cell r="V7">
            <v>871</v>
          </cell>
          <cell r="W7">
            <v>0</v>
          </cell>
          <cell r="X7">
            <v>190</v>
          </cell>
          <cell r="Y7">
            <v>3</v>
          </cell>
          <cell r="Z7">
            <v>1064</v>
          </cell>
          <cell r="AA7">
            <v>14</v>
          </cell>
          <cell r="AB7">
            <v>9</v>
          </cell>
          <cell r="AC7">
            <v>27</v>
          </cell>
          <cell r="AD7">
            <v>50</v>
          </cell>
          <cell r="AE7">
            <v>1114</v>
          </cell>
          <cell r="AF7">
            <v>1617</v>
          </cell>
          <cell r="AG7">
            <v>0</v>
          </cell>
          <cell r="AH7">
            <v>0</v>
          </cell>
          <cell r="AI7">
            <v>0</v>
          </cell>
          <cell r="AJ7">
            <v>26</v>
          </cell>
          <cell r="AK7">
            <v>0</v>
          </cell>
          <cell r="AL7">
            <v>0</v>
          </cell>
          <cell r="AM7">
            <v>26</v>
          </cell>
          <cell r="AN7">
            <v>0</v>
          </cell>
          <cell r="AO7">
            <v>10</v>
          </cell>
          <cell r="AP7">
            <v>10</v>
          </cell>
          <cell r="AQ7">
            <v>0</v>
          </cell>
          <cell r="AR7">
            <v>0</v>
          </cell>
          <cell r="AS7">
            <v>0</v>
          </cell>
          <cell r="AT7">
            <v>0</v>
          </cell>
          <cell r="AU7">
            <v>0</v>
          </cell>
          <cell r="AV7">
            <v>0</v>
          </cell>
          <cell r="AW7">
            <v>0</v>
          </cell>
          <cell r="AX7">
            <v>0</v>
          </cell>
          <cell r="AY7">
            <v>0</v>
          </cell>
          <cell r="AZ7">
            <v>0</v>
          </cell>
          <cell r="BA7">
            <v>0</v>
          </cell>
          <cell r="BB7">
            <v>1</v>
          </cell>
          <cell r="BC7">
            <v>0</v>
          </cell>
          <cell r="BD7">
            <v>1</v>
          </cell>
          <cell r="BE7">
            <v>0</v>
          </cell>
          <cell r="BF7">
            <v>0</v>
          </cell>
          <cell r="BG7">
            <v>0</v>
          </cell>
          <cell r="BH7">
            <v>0</v>
          </cell>
          <cell r="BI7">
            <v>0</v>
          </cell>
          <cell r="BJ7">
            <v>0</v>
          </cell>
          <cell r="BK7">
            <v>1</v>
          </cell>
          <cell r="BL7">
            <v>0</v>
          </cell>
          <cell r="BM7">
            <v>0</v>
          </cell>
          <cell r="BN7">
            <v>0</v>
          </cell>
          <cell r="BO7">
            <v>0</v>
          </cell>
          <cell r="BP7">
            <v>0</v>
          </cell>
        </row>
        <row r="8">
          <cell r="A8" t="str">
            <v>Buckden</v>
          </cell>
          <cell r="C8">
            <v>118</v>
          </cell>
          <cell r="D8">
            <v>361</v>
          </cell>
          <cell r="E8">
            <v>10</v>
          </cell>
          <cell r="F8">
            <v>489</v>
          </cell>
          <cell r="G8">
            <v>40</v>
          </cell>
          <cell r="H8">
            <v>67</v>
          </cell>
          <cell r="I8">
            <v>0</v>
          </cell>
          <cell r="J8">
            <v>0</v>
          </cell>
          <cell r="K8">
            <v>0</v>
          </cell>
          <cell r="L8">
            <v>1</v>
          </cell>
          <cell r="M8">
            <v>0</v>
          </cell>
          <cell r="N8">
            <v>0</v>
          </cell>
          <cell r="O8">
            <v>108</v>
          </cell>
          <cell r="P8">
            <v>21</v>
          </cell>
          <cell r="Q8">
            <v>30</v>
          </cell>
          <cell r="R8">
            <v>4</v>
          </cell>
          <cell r="S8">
            <v>1</v>
          </cell>
          <cell r="T8">
            <v>56</v>
          </cell>
          <cell r="U8">
            <v>653</v>
          </cell>
          <cell r="V8">
            <v>639</v>
          </cell>
          <cell r="W8">
            <v>0</v>
          </cell>
          <cell r="X8">
            <v>110</v>
          </cell>
          <cell r="Y8">
            <v>0</v>
          </cell>
          <cell r="Z8">
            <v>749</v>
          </cell>
          <cell r="AA8">
            <v>8</v>
          </cell>
          <cell r="AB8">
            <v>0</v>
          </cell>
          <cell r="AC8">
            <v>10</v>
          </cell>
          <cell r="AD8">
            <v>18</v>
          </cell>
          <cell r="AE8">
            <v>767</v>
          </cell>
          <cell r="AF8">
            <v>1420</v>
          </cell>
          <cell r="AG8">
            <v>0</v>
          </cell>
          <cell r="AH8">
            <v>0</v>
          </cell>
          <cell r="AI8">
            <v>0</v>
          </cell>
          <cell r="AJ8">
            <v>4</v>
          </cell>
          <cell r="AK8">
            <v>0</v>
          </cell>
          <cell r="AL8">
            <v>0</v>
          </cell>
          <cell r="AM8">
            <v>4</v>
          </cell>
          <cell r="AN8">
            <v>0</v>
          </cell>
          <cell r="AO8">
            <v>5</v>
          </cell>
          <cell r="AP8">
            <v>5</v>
          </cell>
          <cell r="AQ8">
            <v>0</v>
          </cell>
          <cell r="AR8">
            <v>0</v>
          </cell>
          <cell r="AS8">
            <v>0</v>
          </cell>
          <cell r="AT8">
            <v>0</v>
          </cell>
          <cell r="AU8">
            <v>0</v>
          </cell>
          <cell r="AV8">
            <v>0</v>
          </cell>
          <cell r="AW8">
            <v>0</v>
          </cell>
          <cell r="AX8">
            <v>0</v>
          </cell>
          <cell r="AY8">
            <v>1</v>
          </cell>
          <cell r="AZ8">
            <v>0</v>
          </cell>
          <cell r="BA8">
            <v>0</v>
          </cell>
          <cell r="BB8">
            <v>0</v>
          </cell>
          <cell r="BC8">
            <v>0</v>
          </cell>
          <cell r="BD8">
            <v>1</v>
          </cell>
          <cell r="BE8">
            <v>0</v>
          </cell>
          <cell r="BF8">
            <v>0</v>
          </cell>
          <cell r="BG8">
            <v>0</v>
          </cell>
          <cell r="BH8">
            <v>0</v>
          </cell>
          <cell r="BI8">
            <v>0</v>
          </cell>
          <cell r="BJ8">
            <v>0</v>
          </cell>
          <cell r="BK8">
            <v>1</v>
          </cell>
          <cell r="BL8">
            <v>0</v>
          </cell>
          <cell r="BM8">
            <v>0</v>
          </cell>
          <cell r="BN8">
            <v>0</v>
          </cell>
          <cell r="BO8">
            <v>0</v>
          </cell>
          <cell r="BP8">
            <v>0</v>
          </cell>
        </row>
        <row r="9">
          <cell r="A9" t="str">
            <v>Burwell</v>
          </cell>
          <cell r="C9">
            <v>146</v>
          </cell>
          <cell r="D9">
            <v>516</v>
          </cell>
          <cell r="E9">
            <v>69</v>
          </cell>
          <cell r="F9">
            <v>731</v>
          </cell>
          <cell r="G9">
            <v>69</v>
          </cell>
          <cell r="H9">
            <v>89</v>
          </cell>
          <cell r="I9">
            <v>0</v>
          </cell>
          <cell r="J9">
            <v>0</v>
          </cell>
          <cell r="K9">
            <v>0</v>
          </cell>
          <cell r="L9">
            <v>0</v>
          </cell>
          <cell r="M9">
            <v>0</v>
          </cell>
          <cell r="N9">
            <v>0</v>
          </cell>
          <cell r="O9">
            <v>158</v>
          </cell>
          <cell r="P9">
            <v>19</v>
          </cell>
          <cell r="Q9">
            <v>12</v>
          </cell>
          <cell r="R9">
            <v>1</v>
          </cell>
          <cell r="S9">
            <v>0</v>
          </cell>
          <cell r="T9">
            <v>32</v>
          </cell>
          <cell r="U9">
            <v>921</v>
          </cell>
          <cell r="V9">
            <v>909</v>
          </cell>
          <cell r="W9">
            <v>0</v>
          </cell>
          <cell r="X9">
            <v>126</v>
          </cell>
          <cell r="Y9">
            <v>11</v>
          </cell>
          <cell r="Z9">
            <v>1046</v>
          </cell>
          <cell r="AA9">
            <v>24</v>
          </cell>
          <cell r="AB9">
            <v>8</v>
          </cell>
          <cell r="AC9">
            <v>33</v>
          </cell>
          <cell r="AD9">
            <v>65</v>
          </cell>
          <cell r="AE9">
            <v>1111</v>
          </cell>
          <cell r="AF9">
            <v>2032</v>
          </cell>
          <cell r="AG9">
            <v>0</v>
          </cell>
          <cell r="AH9">
            <v>4</v>
          </cell>
          <cell r="AI9">
            <v>2</v>
          </cell>
          <cell r="AJ9">
            <v>7</v>
          </cell>
          <cell r="AK9">
            <v>0</v>
          </cell>
          <cell r="AL9">
            <v>0</v>
          </cell>
          <cell r="AM9">
            <v>13</v>
          </cell>
          <cell r="AN9">
            <v>0</v>
          </cell>
          <cell r="AO9">
            <v>26</v>
          </cell>
          <cell r="AP9">
            <v>26</v>
          </cell>
          <cell r="AQ9">
            <v>0</v>
          </cell>
          <cell r="AR9">
            <v>0</v>
          </cell>
          <cell r="AS9">
            <v>0</v>
          </cell>
          <cell r="AT9">
            <v>0</v>
          </cell>
          <cell r="AU9">
            <v>0</v>
          </cell>
          <cell r="AV9">
            <v>0</v>
          </cell>
          <cell r="AW9">
            <v>0</v>
          </cell>
          <cell r="AX9">
            <v>0</v>
          </cell>
          <cell r="AY9">
            <v>8</v>
          </cell>
          <cell r="AZ9">
            <v>1</v>
          </cell>
          <cell r="BA9">
            <v>2</v>
          </cell>
          <cell r="BB9">
            <v>0</v>
          </cell>
          <cell r="BC9">
            <v>0</v>
          </cell>
          <cell r="BD9">
            <v>11</v>
          </cell>
          <cell r="BE9">
            <v>0</v>
          </cell>
          <cell r="BF9">
            <v>0</v>
          </cell>
          <cell r="BG9">
            <v>0</v>
          </cell>
          <cell r="BH9">
            <v>0</v>
          </cell>
          <cell r="BI9">
            <v>0</v>
          </cell>
          <cell r="BJ9">
            <v>0</v>
          </cell>
          <cell r="BK9">
            <v>11</v>
          </cell>
          <cell r="BL9">
            <v>0</v>
          </cell>
          <cell r="BM9">
            <v>0</v>
          </cell>
          <cell r="BN9">
            <v>0</v>
          </cell>
          <cell r="BO9">
            <v>0</v>
          </cell>
          <cell r="BP9">
            <v>0</v>
          </cell>
        </row>
        <row r="10">
          <cell r="A10" t="str">
            <v>Cambourne</v>
          </cell>
          <cell r="C10">
            <v>303</v>
          </cell>
          <cell r="D10">
            <v>1055</v>
          </cell>
          <cell r="E10">
            <v>1</v>
          </cell>
          <cell r="F10">
            <v>1359</v>
          </cell>
          <cell r="G10">
            <v>140</v>
          </cell>
          <cell r="H10">
            <v>284</v>
          </cell>
          <cell r="I10">
            <v>1</v>
          </cell>
          <cell r="J10">
            <v>0</v>
          </cell>
          <cell r="K10">
            <v>4</v>
          </cell>
          <cell r="L10">
            <v>0</v>
          </cell>
          <cell r="M10">
            <v>0</v>
          </cell>
          <cell r="N10">
            <v>0</v>
          </cell>
          <cell r="O10">
            <v>429</v>
          </cell>
          <cell r="P10">
            <v>24</v>
          </cell>
          <cell r="Q10">
            <v>7</v>
          </cell>
          <cell r="R10">
            <v>1</v>
          </cell>
          <cell r="S10">
            <v>2</v>
          </cell>
          <cell r="T10">
            <v>34</v>
          </cell>
          <cell r="U10">
            <v>1822</v>
          </cell>
          <cell r="V10">
            <v>4306</v>
          </cell>
          <cell r="W10">
            <v>2</v>
          </cell>
          <cell r="X10">
            <v>502</v>
          </cell>
          <cell r="Y10">
            <v>15</v>
          </cell>
          <cell r="Z10">
            <v>4825</v>
          </cell>
          <cell r="AA10">
            <v>35</v>
          </cell>
          <cell r="AB10">
            <v>15</v>
          </cell>
          <cell r="AC10">
            <v>108</v>
          </cell>
          <cell r="AD10">
            <v>158</v>
          </cell>
          <cell r="AE10">
            <v>4983</v>
          </cell>
          <cell r="AF10">
            <v>6805</v>
          </cell>
          <cell r="AG10">
            <v>0</v>
          </cell>
          <cell r="AH10">
            <v>0</v>
          </cell>
          <cell r="AI10">
            <v>3</v>
          </cell>
          <cell r="AJ10">
            <v>47</v>
          </cell>
          <cell r="AK10">
            <v>0</v>
          </cell>
          <cell r="AL10">
            <v>0</v>
          </cell>
          <cell r="AM10">
            <v>50</v>
          </cell>
          <cell r="AN10">
            <v>0</v>
          </cell>
          <cell r="AO10">
            <v>59</v>
          </cell>
          <cell r="AP10">
            <v>59</v>
          </cell>
          <cell r="AQ10">
            <v>0</v>
          </cell>
          <cell r="AR10">
            <v>0</v>
          </cell>
          <cell r="AS10">
            <v>0</v>
          </cell>
          <cell r="AT10">
            <v>0</v>
          </cell>
          <cell r="AU10">
            <v>0</v>
          </cell>
          <cell r="AV10">
            <v>0</v>
          </cell>
          <cell r="AW10">
            <v>0</v>
          </cell>
          <cell r="AX10">
            <v>0</v>
          </cell>
          <cell r="AY10">
            <v>12</v>
          </cell>
          <cell r="AZ10">
            <v>15</v>
          </cell>
          <cell r="BA10">
            <v>20</v>
          </cell>
          <cell r="BB10">
            <v>5</v>
          </cell>
          <cell r="BC10">
            <v>1</v>
          </cell>
          <cell r="BD10">
            <v>53</v>
          </cell>
          <cell r="BE10">
            <v>0</v>
          </cell>
          <cell r="BF10">
            <v>0</v>
          </cell>
          <cell r="BG10">
            <v>0</v>
          </cell>
          <cell r="BH10">
            <v>0</v>
          </cell>
          <cell r="BI10">
            <v>0</v>
          </cell>
          <cell r="BJ10">
            <v>0</v>
          </cell>
          <cell r="BK10">
            <v>53</v>
          </cell>
          <cell r="BL10">
            <v>0</v>
          </cell>
          <cell r="BM10">
            <v>0</v>
          </cell>
          <cell r="BN10">
            <v>0</v>
          </cell>
          <cell r="BO10">
            <v>0</v>
          </cell>
          <cell r="BP10">
            <v>4</v>
          </cell>
        </row>
        <row r="11">
          <cell r="A11" t="str">
            <v>Cambridge Central</v>
          </cell>
          <cell r="C11">
            <v>1673</v>
          </cell>
          <cell r="D11">
            <v>4876</v>
          </cell>
          <cell r="E11">
            <v>17</v>
          </cell>
          <cell r="F11">
            <v>6566</v>
          </cell>
          <cell r="G11">
            <v>1789</v>
          </cell>
          <cell r="H11">
            <v>4233</v>
          </cell>
          <cell r="I11">
            <v>3</v>
          </cell>
          <cell r="J11">
            <v>0</v>
          </cell>
          <cell r="K11">
            <v>247</v>
          </cell>
          <cell r="L11">
            <v>135</v>
          </cell>
          <cell r="M11">
            <v>3</v>
          </cell>
          <cell r="N11">
            <v>0</v>
          </cell>
          <cell r="O11">
            <v>6410</v>
          </cell>
          <cell r="P11">
            <v>81</v>
          </cell>
          <cell r="Q11">
            <v>72</v>
          </cell>
          <cell r="R11">
            <v>11</v>
          </cell>
          <cell r="S11">
            <v>17</v>
          </cell>
          <cell r="T11">
            <v>181</v>
          </cell>
          <cell r="U11">
            <v>13157</v>
          </cell>
          <cell r="V11">
            <v>10927</v>
          </cell>
          <cell r="W11">
            <v>49</v>
          </cell>
          <cell r="X11">
            <v>1637</v>
          </cell>
          <cell r="Y11">
            <v>59</v>
          </cell>
          <cell r="Z11">
            <v>12672</v>
          </cell>
          <cell r="AA11">
            <v>149</v>
          </cell>
          <cell r="AB11">
            <v>93</v>
          </cell>
          <cell r="AC11">
            <v>504</v>
          </cell>
          <cell r="AD11">
            <v>746</v>
          </cell>
          <cell r="AE11">
            <v>13418</v>
          </cell>
          <cell r="AF11">
            <v>26575</v>
          </cell>
          <cell r="AG11">
            <v>0</v>
          </cell>
          <cell r="AH11">
            <v>6</v>
          </cell>
          <cell r="AI11">
            <v>13</v>
          </cell>
          <cell r="AJ11">
            <v>172</v>
          </cell>
          <cell r="AK11">
            <v>0</v>
          </cell>
          <cell r="AL11">
            <v>0</v>
          </cell>
          <cell r="AM11">
            <v>191</v>
          </cell>
          <cell r="AN11">
            <v>0</v>
          </cell>
          <cell r="AO11">
            <v>198</v>
          </cell>
          <cell r="AP11">
            <v>198</v>
          </cell>
          <cell r="AQ11">
            <v>2</v>
          </cell>
          <cell r="AR11">
            <v>1</v>
          </cell>
          <cell r="AS11">
            <v>2</v>
          </cell>
          <cell r="AT11">
            <v>1</v>
          </cell>
          <cell r="AU11">
            <v>0</v>
          </cell>
          <cell r="AV11">
            <v>6</v>
          </cell>
          <cell r="AW11">
            <v>1</v>
          </cell>
          <cell r="AX11">
            <v>2</v>
          </cell>
          <cell r="AY11">
            <v>76</v>
          </cell>
          <cell r="AZ11">
            <v>56</v>
          </cell>
          <cell r="BA11">
            <v>87</v>
          </cell>
          <cell r="BB11">
            <v>81</v>
          </cell>
          <cell r="BC11">
            <v>12</v>
          </cell>
          <cell r="BD11">
            <v>315</v>
          </cell>
          <cell r="BE11">
            <v>0</v>
          </cell>
          <cell r="BF11">
            <v>0</v>
          </cell>
          <cell r="BG11">
            <v>0</v>
          </cell>
          <cell r="BH11">
            <v>0</v>
          </cell>
          <cell r="BI11">
            <v>0</v>
          </cell>
          <cell r="BJ11">
            <v>0</v>
          </cell>
          <cell r="BK11">
            <v>321</v>
          </cell>
          <cell r="BL11">
            <v>596</v>
          </cell>
          <cell r="BM11">
            <v>0</v>
          </cell>
          <cell r="BN11">
            <v>0</v>
          </cell>
          <cell r="BO11">
            <v>0</v>
          </cell>
          <cell r="BP11">
            <v>6</v>
          </cell>
        </row>
        <row r="12">
          <cell r="A12" t="str">
            <v>Chatteris</v>
          </cell>
          <cell r="C12">
            <v>234</v>
          </cell>
          <cell r="D12">
            <v>534</v>
          </cell>
          <cell r="E12">
            <v>7</v>
          </cell>
          <cell r="F12">
            <v>775</v>
          </cell>
          <cell r="G12">
            <v>54</v>
          </cell>
          <cell r="H12">
            <v>78</v>
          </cell>
          <cell r="I12">
            <v>0</v>
          </cell>
          <cell r="J12">
            <v>2</v>
          </cell>
          <cell r="K12">
            <v>5</v>
          </cell>
          <cell r="L12">
            <v>0</v>
          </cell>
          <cell r="M12">
            <v>0</v>
          </cell>
          <cell r="N12">
            <v>0</v>
          </cell>
          <cell r="O12">
            <v>139</v>
          </cell>
          <cell r="P12">
            <v>30</v>
          </cell>
          <cell r="Q12">
            <v>21</v>
          </cell>
          <cell r="R12">
            <v>6</v>
          </cell>
          <cell r="S12">
            <v>5</v>
          </cell>
          <cell r="T12">
            <v>62</v>
          </cell>
          <cell r="U12">
            <v>976</v>
          </cell>
          <cell r="V12">
            <v>680</v>
          </cell>
          <cell r="W12">
            <v>1</v>
          </cell>
          <cell r="X12">
            <v>82</v>
          </cell>
          <cell r="Y12">
            <v>8</v>
          </cell>
          <cell r="Z12">
            <v>771</v>
          </cell>
          <cell r="AA12">
            <v>10</v>
          </cell>
          <cell r="AB12">
            <v>4</v>
          </cell>
          <cell r="AC12">
            <v>26</v>
          </cell>
          <cell r="AD12">
            <v>40</v>
          </cell>
          <cell r="AE12">
            <v>811</v>
          </cell>
          <cell r="AF12">
            <v>1787</v>
          </cell>
          <cell r="AG12">
            <v>1</v>
          </cell>
          <cell r="AH12">
            <v>9</v>
          </cell>
          <cell r="AI12">
            <v>1</v>
          </cell>
          <cell r="AJ12">
            <v>3</v>
          </cell>
          <cell r="AK12">
            <v>0</v>
          </cell>
          <cell r="AL12">
            <v>0</v>
          </cell>
          <cell r="AM12">
            <v>14</v>
          </cell>
          <cell r="AN12">
            <v>0</v>
          </cell>
          <cell r="AO12">
            <v>5</v>
          </cell>
          <cell r="AP12">
            <v>5</v>
          </cell>
          <cell r="AQ12">
            <v>0</v>
          </cell>
          <cell r="AR12">
            <v>0</v>
          </cell>
          <cell r="AS12">
            <v>0</v>
          </cell>
          <cell r="AT12">
            <v>0</v>
          </cell>
          <cell r="AU12">
            <v>0</v>
          </cell>
          <cell r="AV12">
            <v>0</v>
          </cell>
          <cell r="AW12">
            <v>0</v>
          </cell>
          <cell r="AX12">
            <v>0</v>
          </cell>
          <cell r="AY12">
            <v>0</v>
          </cell>
          <cell r="AZ12">
            <v>2</v>
          </cell>
          <cell r="BA12">
            <v>0</v>
          </cell>
          <cell r="BB12">
            <v>0</v>
          </cell>
          <cell r="BC12">
            <v>0</v>
          </cell>
          <cell r="BD12">
            <v>2</v>
          </cell>
          <cell r="BE12">
            <v>0</v>
          </cell>
          <cell r="BF12">
            <v>0</v>
          </cell>
          <cell r="BG12">
            <v>0</v>
          </cell>
          <cell r="BH12">
            <v>0</v>
          </cell>
          <cell r="BI12">
            <v>0</v>
          </cell>
          <cell r="BJ12">
            <v>0</v>
          </cell>
          <cell r="BK12">
            <v>2</v>
          </cell>
          <cell r="BL12">
            <v>0</v>
          </cell>
          <cell r="BM12">
            <v>0</v>
          </cell>
          <cell r="BN12">
            <v>0</v>
          </cell>
          <cell r="BO12">
            <v>0</v>
          </cell>
          <cell r="BP12">
            <v>0</v>
          </cell>
        </row>
        <row r="13">
          <cell r="A13" t="str">
            <v>Cherry Hinton</v>
          </cell>
          <cell r="C13">
            <v>249</v>
          </cell>
          <cell r="D13">
            <v>723</v>
          </cell>
          <cell r="E13">
            <v>6</v>
          </cell>
          <cell r="F13">
            <v>978</v>
          </cell>
          <cell r="G13">
            <v>103</v>
          </cell>
          <cell r="H13">
            <v>252</v>
          </cell>
          <cell r="I13">
            <v>0</v>
          </cell>
          <cell r="J13">
            <v>0</v>
          </cell>
          <cell r="K13">
            <v>1</v>
          </cell>
          <cell r="L13">
            <v>0</v>
          </cell>
          <cell r="M13">
            <v>0</v>
          </cell>
          <cell r="N13">
            <v>0</v>
          </cell>
          <cell r="O13">
            <v>356</v>
          </cell>
          <cell r="P13">
            <v>29</v>
          </cell>
          <cell r="Q13">
            <v>15</v>
          </cell>
          <cell r="R13">
            <v>1</v>
          </cell>
          <cell r="S13">
            <v>1</v>
          </cell>
          <cell r="T13">
            <v>46</v>
          </cell>
          <cell r="U13">
            <v>1380</v>
          </cell>
          <cell r="V13">
            <v>2642</v>
          </cell>
          <cell r="W13">
            <v>3</v>
          </cell>
          <cell r="X13">
            <v>426</v>
          </cell>
          <cell r="Y13">
            <v>7</v>
          </cell>
          <cell r="Z13">
            <v>3078</v>
          </cell>
          <cell r="AA13">
            <v>45</v>
          </cell>
          <cell r="AB13">
            <v>20</v>
          </cell>
          <cell r="AC13">
            <v>88</v>
          </cell>
          <cell r="AD13">
            <v>153</v>
          </cell>
          <cell r="AE13">
            <v>3231</v>
          </cell>
          <cell r="AF13">
            <v>4611</v>
          </cell>
          <cell r="AG13">
            <v>0</v>
          </cell>
          <cell r="AH13">
            <v>3</v>
          </cell>
          <cell r="AI13">
            <v>0</v>
          </cell>
          <cell r="AJ13">
            <v>12</v>
          </cell>
          <cell r="AK13">
            <v>0</v>
          </cell>
          <cell r="AL13">
            <v>0</v>
          </cell>
          <cell r="AM13">
            <v>15</v>
          </cell>
          <cell r="AN13">
            <v>0</v>
          </cell>
          <cell r="AO13">
            <v>22</v>
          </cell>
          <cell r="AP13">
            <v>22</v>
          </cell>
          <cell r="AQ13">
            <v>4</v>
          </cell>
          <cell r="AR13">
            <v>2</v>
          </cell>
          <cell r="AS13">
            <v>2</v>
          </cell>
          <cell r="AT13">
            <v>0</v>
          </cell>
          <cell r="AU13">
            <v>0</v>
          </cell>
          <cell r="AV13">
            <v>8</v>
          </cell>
          <cell r="AW13">
            <v>0</v>
          </cell>
          <cell r="AX13">
            <v>0</v>
          </cell>
          <cell r="AY13">
            <v>6</v>
          </cell>
          <cell r="AZ13">
            <v>6</v>
          </cell>
          <cell r="BA13">
            <v>8</v>
          </cell>
          <cell r="BB13">
            <v>3</v>
          </cell>
          <cell r="BC13">
            <v>0</v>
          </cell>
          <cell r="BD13">
            <v>23</v>
          </cell>
          <cell r="BE13">
            <v>0</v>
          </cell>
          <cell r="BF13">
            <v>0</v>
          </cell>
          <cell r="BG13">
            <v>0</v>
          </cell>
          <cell r="BH13">
            <v>0</v>
          </cell>
          <cell r="BI13">
            <v>0</v>
          </cell>
          <cell r="BJ13">
            <v>0</v>
          </cell>
          <cell r="BK13">
            <v>31</v>
          </cell>
          <cell r="BL13">
            <v>0</v>
          </cell>
          <cell r="BM13">
            <v>0</v>
          </cell>
          <cell r="BN13">
            <v>0</v>
          </cell>
          <cell r="BO13">
            <v>0</v>
          </cell>
          <cell r="BP13">
            <v>0</v>
          </cell>
        </row>
        <row r="14">
          <cell r="A14" t="str">
            <v>Comberton</v>
          </cell>
          <cell r="C14">
            <v>132</v>
          </cell>
          <cell r="D14">
            <v>350</v>
          </cell>
          <cell r="E14">
            <v>4</v>
          </cell>
          <cell r="F14">
            <v>486</v>
          </cell>
          <cell r="G14">
            <v>40</v>
          </cell>
          <cell r="H14">
            <v>102</v>
          </cell>
          <cell r="I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142</v>
          </cell>
          <cell r="P14">
            <v>5</v>
          </cell>
          <cell r="Q14">
            <v>2</v>
          </cell>
          <cell r="R14">
            <v>2</v>
          </cell>
          <cell r="S14">
            <v>5</v>
          </cell>
          <cell r="T14">
            <v>14</v>
          </cell>
          <cell r="U14">
            <v>642</v>
          </cell>
          <cell r="V14">
            <v>881</v>
          </cell>
          <cell r="W14">
            <v>0</v>
          </cell>
          <cell r="X14">
            <v>110</v>
          </cell>
          <cell r="Y14">
            <v>0</v>
          </cell>
          <cell r="Z14">
            <v>991</v>
          </cell>
          <cell r="AA14">
            <v>15</v>
          </cell>
          <cell r="AB14">
            <v>8</v>
          </cell>
          <cell r="AC14">
            <v>67</v>
          </cell>
          <cell r="AD14">
            <v>90</v>
          </cell>
          <cell r="AE14">
            <v>1081</v>
          </cell>
          <cell r="AF14">
            <v>1723</v>
          </cell>
          <cell r="AG14">
            <v>0</v>
          </cell>
          <cell r="AH14">
            <v>0</v>
          </cell>
          <cell r="AI14">
            <v>0</v>
          </cell>
          <cell r="AJ14">
            <v>13</v>
          </cell>
          <cell r="AK14">
            <v>0</v>
          </cell>
          <cell r="AL14">
            <v>0</v>
          </cell>
          <cell r="AM14">
            <v>13</v>
          </cell>
          <cell r="AN14">
            <v>1</v>
          </cell>
          <cell r="AO14">
            <v>22</v>
          </cell>
          <cell r="AP14">
            <v>23</v>
          </cell>
          <cell r="AQ14">
            <v>0</v>
          </cell>
          <cell r="AR14">
            <v>0</v>
          </cell>
          <cell r="AS14">
            <v>0</v>
          </cell>
          <cell r="AT14">
            <v>0</v>
          </cell>
          <cell r="AU14">
            <v>0</v>
          </cell>
          <cell r="AV14">
            <v>0</v>
          </cell>
          <cell r="AW14">
            <v>0</v>
          </cell>
          <cell r="AX14">
            <v>0</v>
          </cell>
          <cell r="AY14">
            <v>4</v>
          </cell>
          <cell r="AZ14">
            <v>0</v>
          </cell>
          <cell r="BA14">
            <v>3</v>
          </cell>
          <cell r="BB14">
            <v>4</v>
          </cell>
          <cell r="BC14">
            <v>0</v>
          </cell>
          <cell r="BD14">
            <v>11</v>
          </cell>
          <cell r="BE14">
            <v>0</v>
          </cell>
          <cell r="BF14">
            <v>0</v>
          </cell>
          <cell r="BG14">
            <v>0</v>
          </cell>
          <cell r="BH14">
            <v>0</v>
          </cell>
          <cell r="BI14">
            <v>0</v>
          </cell>
          <cell r="BJ14">
            <v>0</v>
          </cell>
          <cell r="BK14">
            <v>11</v>
          </cell>
          <cell r="BL14">
            <v>0</v>
          </cell>
          <cell r="BM14">
            <v>0</v>
          </cell>
          <cell r="BN14">
            <v>0</v>
          </cell>
          <cell r="BO14">
            <v>0</v>
          </cell>
          <cell r="BP14">
            <v>0</v>
          </cell>
        </row>
        <row r="15">
          <cell r="A15" t="str">
            <v>Cottenham</v>
          </cell>
          <cell r="C15">
            <v>169</v>
          </cell>
          <cell r="D15">
            <v>348</v>
          </cell>
          <cell r="E15">
            <v>4</v>
          </cell>
          <cell r="F15">
            <v>521</v>
          </cell>
          <cell r="G15">
            <v>56</v>
          </cell>
          <cell r="H15">
            <v>85</v>
          </cell>
          <cell r="I15">
            <v>0</v>
          </cell>
          <cell r="J15">
            <v>0</v>
          </cell>
          <cell r="K15">
            <v>0</v>
          </cell>
          <cell r="L15">
            <v>0</v>
          </cell>
          <cell r="M15">
            <v>0</v>
          </cell>
          <cell r="N15">
            <v>0</v>
          </cell>
          <cell r="O15">
            <v>141</v>
          </cell>
          <cell r="P15">
            <v>30</v>
          </cell>
          <cell r="Q15">
            <v>7</v>
          </cell>
          <cell r="R15">
            <v>1</v>
          </cell>
          <cell r="S15">
            <v>0</v>
          </cell>
          <cell r="T15">
            <v>38</v>
          </cell>
          <cell r="U15">
            <v>700</v>
          </cell>
          <cell r="V15">
            <v>1150</v>
          </cell>
          <cell r="W15">
            <v>0</v>
          </cell>
          <cell r="X15">
            <v>192</v>
          </cell>
          <cell r="Y15">
            <v>5</v>
          </cell>
          <cell r="Z15">
            <v>1347</v>
          </cell>
          <cell r="AA15">
            <v>25</v>
          </cell>
          <cell r="AB15">
            <v>5</v>
          </cell>
          <cell r="AC15">
            <v>34</v>
          </cell>
          <cell r="AD15">
            <v>64</v>
          </cell>
          <cell r="AE15">
            <v>1411</v>
          </cell>
          <cell r="AF15">
            <v>2111</v>
          </cell>
          <cell r="AG15">
            <v>0</v>
          </cell>
          <cell r="AH15">
            <v>0</v>
          </cell>
          <cell r="AI15">
            <v>2</v>
          </cell>
          <cell r="AJ15">
            <v>19</v>
          </cell>
          <cell r="AK15">
            <v>0</v>
          </cell>
          <cell r="AL15">
            <v>0</v>
          </cell>
          <cell r="AM15">
            <v>21</v>
          </cell>
          <cell r="AN15">
            <v>0</v>
          </cell>
          <cell r="AO15">
            <v>13</v>
          </cell>
          <cell r="AP15">
            <v>13</v>
          </cell>
          <cell r="AQ15">
            <v>0</v>
          </cell>
          <cell r="AR15">
            <v>0</v>
          </cell>
          <cell r="AS15">
            <v>0</v>
          </cell>
          <cell r="AT15">
            <v>0</v>
          </cell>
          <cell r="AU15">
            <v>0</v>
          </cell>
          <cell r="AV15">
            <v>0</v>
          </cell>
          <cell r="AW15">
            <v>0</v>
          </cell>
          <cell r="AX15">
            <v>0</v>
          </cell>
          <cell r="AY15">
            <v>0</v>
          </cell>
          <cell r="AZ15">
            <v>0</v>
          </cell>
          <cell r="BA15">
            <v>0</v>
          </cell>
          <cell r="BB15">
            <v>0</v>
          </cell>
          <cell r="BC15">
            <v>0</v>
          </cell>
          <cell r="BD15">
            <v>0</v>
          </cell>
          <cell r="BE15">
            <v>0</v>
          </cell>
          <cell r="BF15">
            <v>0</v>
          </cell>
          <cell r="BG15">
            <v>0</v>
          </cell>
          <cell r="BH15">
            <v>0</v>
          </cell>
          <cell r="BI15">
            <v>0</v>
          </cell>
          <cell r="BJ15">
            <v>0</v>
          </cell>
          <cell r="BK15">
            <v>0</v>
          </cell>
          <cell r="BL15">
            <v>0</v>
          </cell>
          <cell r="BM15">
            <v>0</v>
          </cell>
          <cell r="BN15">
            <v>0</v>
          </cell>
          <cell r="BO15">
            <v>0</v>
          </cell>
          <cell r="BP15">
            <v>0</v>
          </cell>
        </row>
        <row r="16">
          <cell r="A16" t="str">
            <v>Ely</v>
          </cell>
          <cell r="C16">
            <v>854</v>
          </cell>
          <cell r="D16">
            <v>2034</v>
          </cell>
          <cell r="E16">
            <v>21</v>
          </cell>
          <cell r="F16">
            <v>2909</v>
          </cell>
          <cell r="G16">
            <v>443</v>
          </cell>
          <cell r="H16">
            <v>800</v>
          </cell>
          <cell r="I16">
            <v>0</v>
          </cell>
          <cell r="J16">
            <v>0</v>
          </cell>
          <cell r="K16">
            <v>111</v>
          </cell>
          <cell r="L16">
            <v>4</v>
          </cell>
          <cell r="M16">
            <v>2</v>
          </cell>
          <cell r="N16">
            <v>0</v>
          </cell>
          <cell r="O16">
            <v>1360</v>
          </cell>
          <cell r="P16">
            <v>108</v>
          </cell>
          <cell r="Q16">
            <v>87</v>
          </cell>
          <cell r="R16">
            <v>3</v>
          </cell>
          <cell r="S16">
            <v>2</v>
          </cell>
          <cell r="T16">
            <v>200</v>
          </cell>
          <cell r="U16">
            <v>4469</v>
          </cell>
          <cell r="V16">
            <v>5635</v>
          </cell>
          <cell r="W16">
            <v>14</v>
          </cell>
          <cell r="X16">
            <v>949</v>
          </cell>
          <cell r="Y16">
            <v>76</v>
          </cell>
          <cell r="Z16">
            <v>6674</v>
          </cell>
          <cell r="AA16">
            <v>81</v>
          </cell>
          <cell r="AB16">
            <v>29</v>
          </cell>
          <cell r="AC16">
            <v>184</v>
          </cell>
          <cell r="AD16">
            <v>294</v>
          </cell>
          <cell r="AE16">
            <v>6968</v>
          </cell>
          <cell r="AF16">
            <v>11437</v>
          </cell>
          <cell r="AG16">
            <v>0</v>
          </cell>
          <cell r="AH16">
            <v>10</v>
          </cell>
          <cell r="AI16">
            <v>4</v>
          </cell>
          <cell r="AJ16">
            <v>113</v>
          </cell>
          <cell r="AK16">
            <v>0</v>
          </cell>
          <cell r="AL16">
            <v>3</v>
          </cell>
          <cell r="AM16">
            <v>130</v>
          </cell>
          <cell r="AN16">
            <v>1</v>
          </cell>
          <cell r="AO16">
            <v>104</v>
          </cell>
          <cell r="AP16">
            <v>105</v>
          </cell>
          <cell r="AQ16">
            <v>0</v>
          </cell>
          <cell r="AR16">
            <v>0</v>
          </cell>
          <cell r="AS16">
            <v>0</v>
          </cell>
          <cell r="AT16">
            <v>0</v>
          </cell>
          <cell r="AU16">
            <v>0</v>
          </cell>
          <cell r="AV16">
            <v>0</v>
          </cell>
          <cell r="AW16">
            <v>0</v>
          </cell>
          <cell r="AX16">
            <v>0</v>
          </cell>
          <cell r="AY16">
            <v>48</v>
          </cell>
          <cell r="AZ16">
            <v>12</v>
          </cell>
          <cell r="BA16">
            <v>27</v>
          </cell>
          <cell r="BB16">
            <v>15</v>
          </cell>
          <cell r="BC16">
            <v>0</v>
          </cell>
          <cell r="BD16">
            <v>102</v>
          </cell>
          <cell r="BE16">
            <v>0</v>
          </cell>
          <cell r="BF16">
            <v>0</v>
          </cell>
          <cell r="BG16">
            <v>0</v>
          </cell>
          <cell r="BH16">
            <v>0</v>
          </cell>
          <cell r="BI16">
            <v>0</v>
          </cell>
          <cell r="BJ16">
            <v>0</v>
          </cell>
          <cell r="BK16">
            <v>102</v>
          </cell>
          <cell r="BL16">
            <v>0</v>
          </cell>
          <cell r="BM16">
            <v>0</v>
          </cell>
          <cell r="BN16">
            <v>0</v>
          </cell>
          <cell r="BO16">
            <v>0</v>
          </cell>
          <cell r="BP16">
            <v>1</v>
          </cell>
        </row>
        <row r="17">
          <cell r="A17" t="str">
            <v>Great Shelford</v>
          </cell>
          <cell r="C17">
            <v>350</v>
          </cell>
          <cell r="D17">
            <v>882</v>
          </cell>
          <cell r="E17">
            <v>30</v>
          </cell>
          <cell r="F17">
            <v>1262</v>
          </cell>
          <cell r="G17">
            <v>179</v>
          </cell>
          <cell r="H17">
            <v>320</v>
          </cell>
          <cell r="I17">
            <v>0</v>
          </cell>
          <cell r="J17">
            <v>0</v>
          </cell>
          <cell r="K17">
            <v>8</v>
          </cell>
          <cell r="L17">
            <v>2</v>
          </cell>
          <cell r="M17">
            <v>0</v>
          </cell>
          <cell r="N17">
            <v>0</v>
          </cell>
          <cell r="O17">
            <v>509</v>
          </cell>
          <cell r="P17">
            <v>26</v>
          </cell>
          <cell r="Q17">
            <v>26</v>
          </cell>
          <cell r="R17">
            <v>1</v>
          </cell>
          <cell r="S17">
            <v>7</v>
          </cell>
          <cell r="T17">
            <v>60</v>
          </cell>
          <cell r="U17">
            <v>1831</v>
          </cell>
          <cell r="V17">
            <v>2821</v>
          </cell>
          <cell r="W17">
            <v>2</v>
          </cell>
          <cell r="X17">
            <v>406</v>
          </cell>
          <cell r="Y17">
            <v>11</v>
          </cell>
          <cell r="Z17">
            <v>3240</v>
          </cell>
          <cell r="AA17">
            <v>43</v>
          </cell>
          <cell r="AB17">
            <v>14</v>
          </cell>
          <cell r="AC17">
            <v>92</v>
          </cell>
          <cell r="AD17">
            <v>149</v>
          </cell>
          <cell r="AE17">
            <v>3389</v>
          </cell>
          <cell r="AF17">
            <v>5220</v>
          </cell>
          <cell r="AG17">
            <v>0</v>
          </cell>
          <cell r="AH17">
            <v>1</v>
          </cell>
          <cell r="AI17">
            <v>1</v>
          </cell>
          <cell r="AJ17">
            <v>20</v>
          </cell>
          <cell r="AK17">
            <v>0</v>
          </cell>
          <cell r="AL17">
            <v>0</v>
          </cell>
          <cell r="AM17">
            <v>22</v>
          </cell>
          <cell r="AN17">
            <v>0</v>
          </cell>
          <cell r="AO17">
            <v>69</v>
          </cell>
          <cell r="AP17">
            <v>69</v>
          </cell>
          <cell r="AQ17">
            <v>0</v>
          </cell>
          <cell r="AR17">
            <v>0</v>
          </cell>
          <cell r="AS17">
            <v>0</v>
          </cell>
          <cell r="AT17">
            <v>0</v>
          </cell>
          <cell r="AU17">
            <v>0</v>
          </cell>
          <cell r="AV17">
            <v>0</v>
          </cell>
          <cell r="AW17">
            <v>1</v>
          </cell>
          <cell r="AX17">
            <v>0</v>
          </cell>
          <cell r="AY17">
            <v>13</v>
          </cell>
          <cell r="AZ17">
            <v>7</v>
          </cell>
          <cell r="BA17">
            <v>6</v>
          </cell>
          <cell r="BB17">
            <v>1</v>
          </cell>
          <cell r="BC17">
            <v>0</v>
          </cell>
          <cell r="BD17">
            <v>28</v>
          </cell>
          <cell r="BE17">
            <v>0</v>
          </cell>
          <cell r="BF17">
            <v>0</v>
          </cell>
          <cell r="BG17">
            <v>0</v>
          </cell>
          <cell r="BH17">
            <v>0</v>
          </cell>
          <cell r="BI17">
            <v>0</v>
          </cell>
          <cell r="BJ17">
            <v>0</v>
          </cell>
          <cell r="BK17">
            <v>28</v>
          </cell>
          <cell r="BL17">
            <v>0</v>
          </cell>
          <cell r="BM17">
            <v>0</v>
          </cell>
          <cell r="BN17">
            <v>0</v>
          </cell>
          <cell r="BO17">
            <v>0</v>
          </cell>
          <cell r="BP17">
            <v>0</v>
          </cell>
        </row>
        <row r="18">
          <cell r="A18" t="str">
            <v>Histon</v>
          </cell>
          <cell r="C18">
            <v>452</v>
          </cell>
          <cell r="D18">
            <v>724</v>
          </cell>
          <cell r="E18">
            <v>3</v>
          </cell>
          <cell r="F18">
            <v>1179</v>
          </cell>
          <cell r="G18">
            <v>137</v>
          </cell>
          <cell r="H18">
            <v>212</v>
          </cell>
          <cell r="I18">
            <v>0</v>
          </cell>
          <cell r="J18">
            <v>0</v>
          </cell>
          <cell r="K18">
            <v>3</v>
          </cell>
          <cell r="L18">
            <v>0</v>
          </cell>
          <cell r="M18">
            <v>0</v>
          </cell>
          <cell r="N18">
            <v>0</v>
          </cell>
          <cell r="O18">
            <v>352</v>
          </cell>
          <cell r="P18">
            <v>41</v>
          </cell>
          <cell r="Q18">
            <v>53</v>
          </cell>
          <cell r="R18">
            <v>2</v>
          </cell>
          <cell r="S18">
            <v>2</v>
          </cell>
          <cell r="T18">
            <v>98</v>
          </cell>
          <cell r="U18">
            <v>1629</v>
          </cell>
          <cell r="V18">
            <v>2485</v>
          </cell>
          <cell r="W18">
            <v>1</v>
          </cell>
          <cell r="X18">
            <v>349</v>
          </cell>
          <cell r="Y18">
            <v>8</v>
          </cell>
          <cell r="Z18">
            <v>2843</v>
          </cell>
          <cell r="AA18">
            <v>25</v>
          </cell>
          <cell r="AB18">
            <v>13</v>
          </cell>
          <cell r="AC18">
            <v>89</v>
          </cell>
          <cell r="AD18">
            <v>127</v>
          </cell>
          <cell r="AE18">
            <v>2970</v>
          </cell>
          <cell r="AF18">
            <v>4599</v>
          </cell>
          <cell r="AG18">
            <v>1</v>
          </cell>
          <cell r="AH18">
            <v>1</v>
          </cell>
          <cell r="AI18">
            <v>0</v>
          </cell>
          <cell r="AJ18">
            <v>15</v>
          </cell>
          <cell r="AK18">
            <v>0</v>
          </cell>
          <cell r="AL18">
            <v>0</v>
          </cell>
          <cell r="AM18">
            <v>17</v>
          </cell>
          <cell r="AN18">
            <v>0</v>
          </cell>
          <cell r="AO18">
            <v>51</v>
          </cell>
          <cell r="AP18">
            <v>51</v>
          </cell>
          <cell r="AQ18">
            <v>0</v>
          </cell>
          <cell r="AR18">
            <v>0</v>
          </cell>
          <cell r="AS18">
            <v>0</v>
          </cell>
          <cell r="AT18">
            <v>0</v>
          </cell>
          <cell r="AU18">
            <v>0</v>
          </cell>
          <cell r="AV18">
            <v>0</v>
          </cell>
          <cell r="AW18">
            <v>0</v>
          </cell>
          <cell r="AX18">
            <v>2</v>
          </cell>
          <cell r="AY18">
            <v>30</v>
          </cell>
          <cell r="AZ18">
            <v>3</v>
          </cell>
          <cell r="BA18">
            <v>25</v>
          </cell>
          <cell r="BB18">
            <v>3</v>
          </cell>
          <cell r="BC18">
            <v>0</v>
          </cell>
          <cell r="BD18">
            <v>63</v>
          </cell>
          <cell r="BE18">
            <v>0</v>
          </cell>
          <cell r="BF18">
            <v>0</v>
          </cell>
          <cell r="BG18">
            <v>0</v>
          </cell>
          <cell r="BH18">
            <v>0</v>
          </cell>
          <cell r="BI18">
            <v>0</v>
          </cell>
          <cell r="BJ18">
            <v>0</v>
          </cell>
          <cell r="BK18">
            <v>63</v>
          </cell>
          <cell r="BL18">
            <v>0</v>
          </cell>
          <cell r="BM18">
            <v>0</v>
          </cell>
          <cell r="BN18">
            <v>0</v>
          </cell>
          <cell r="BO18">
            <v>0</v>
          </cell>
          <cell r="BP18">
            <v>0</v>
          </cell>
        </row>
        <row r="19">
          <cell r="A19" t="str">
            <v>Huntingdon</v>
          </cell>
          <cell r="C19">
            <v>1082</v>
          </cell>
          <cell r="D19">
            <v>2919</v>
          </cell>
          <cell r="E19">
            <v>23</v>
          </cell>
          <cell r="F19">
            <v>4024</v>
          </cell>
          <cell r="G19">
            <v>414</v>
          </cell>
          <cell r="H19">
            <v>882</v>
          </cell>
          <cell r="I19">
            <v>4</v>
          </cell>
          <cell r="J19">
            <v>0</v>
          </cell>
          <cell r="K19">
            <v>123</v>
          </cell>
          <cell r="L19">
            <v>6</v>
          </cell>
          <cell r="M19">
            <v>0</v>
          </cell>
          <cell r="N19">
            <v>0</v>
          </cell>
          <cell r="O19">
            <v>1429</v>
          </cell>
          <cell r="P19">
            <v>142</v>
          </cell>
          <cell r="Q19">
            <v>111</v>
          </cell>
          <cell r="R19">
            <v>9</v>
          </cell>
          <cell r="S19">
            <v>9</v>
          </cell>
          <cell r="T19">
            <v>271</v>
          </cell>
          <cell r="U19">
            <v>5724</v>
          </cell>
          <cell r="V19">
            <v>3268</v>
          </cell>
          <cell r="W19">
            <v>31</v>
          </cell>
          <cell r="X19">
            <v>519</v>
          </cell>
          <cell r="Y19">
            <v>18</v>
          </cell>
          <cell r="Z19">
            <v>3836</v>
          </cell>
          <cell r="AA19">
            <v>74</v>
          </cell>
          <cell r="AB19">
            <v>24</v>
          </cell>
          <cell r="AC19">
            <v>186</v>
          </cell>
          <cell r="AD19">
            <v>284</v>
          </cell>
          <cell r="AE19">
            <v>4120</v>
          </cell>
          <cell r="AF19">
            <v>9844</v>
          </cell>
          <cell r="AG19">
            <v>0</v>
          </cell>
          <cell r="AH19">
            <v>7</v>
          </cell>
          <cell r="AI19">
            <v>3</v>
          </cell>
          <cell r="AJ19">
            <v>50</v>
          </cell>
          <cell r="AK19">
            <v>0</v>
          </cell>
          <cell r="AL19">
            <v>0</v>
          </cell>
          <cell r="AM19">
            <v>60</v>
          </cell>
          <cell r="AN19">
            <v>0</v>
          </cell>
          <cell r="AO19">
            <v>37</v>
          </cell>
          <cell r="AP19">
            <v>37</v>
          </cell>
          <cell r="AQ19">
            <v>0</v>
          </cell>
          <cell r="AR19">
            <v>0</v>
          </cell>
          <cell r="AS19">
            <v>0</v>
          </cell>
          <cell r="AT19">
            <v>0</v>
          </cell>
          <cell r="AU19">
            <v>0</v>
          </cell>
          <cell r="AV19">
            <v>0</v>
          </cell>
          <cell r="AW19">
            <v>0</v>
          </cell>
          <cell r="AX19">
            <v>0</v>
          </cell>
          <cell r="AY19">
            <v>14</v>
          </cell>
          <cell r="AZ19">
            <v>14</v>
          </cell>
          <cell r="BA19">
            <v>28</v>
          </cell>
          <cell r="BB19">
            <v>11</v>
          </cell>
          <cell r="BC19">
            <v>0</v>
          </cell>
          <cell r="BD19">
            <v>67</v>
          </cell>
          <cell r="BE19">
            <v>0</v>
          </cell>
          <cell r="BF19">
            <v>0</v>
          </cell>
          <cell r="BG19">
            <v>0</v>
          </cell>
          <cell r="BH19">
            <v>0</v>
          </cell>
          <cell r="BI19">
            <v>0</v>
          </cell>
          <cell r="BJ19">
            <v>0</v>
          </cell>
          <cell r="BK19">
            <v>67</v>
          </cell>
          <cell r="BL19">
            <v>1</v>
          </cell>
          <cell r="BM19">
            <v>0</v>
          </cell>
          <cell r="BN19">
            <v>0</v>
          </cell>
          <cell r="BO19">
            <v>0</v>
          </cell>
          <cell r="BP19">
            <v>5</v>
          </cell>
        </row>
        <row r="20">
          <cell r="A20" t="str">
            <v>Linton</v>
          </cell>
          <cell r="C20">
            <v>191</v>
          </cell>
          <cell r="D20">
            <v>473</v>
          </cell>
          <cell r="E20">
            <v>3</v>
          </cell>
          <cell r="F20">
            <v>667</v>
          </cell>
          <cell r="G20">
            <v>75</v>
          </cell>
          <cell r="H20">
            <v>128</v>
          </cell>
          <cell r="I20">
            <v>1</v>
          </cell>
          <cell r="J20">
            <v>0</v>
          </cell>
          <cell r="K20">
            <v>1</v>
          </cell>
          <cell r="L20">
            <v>0</v>
          </cell>
          <cell r="M20">
            <v>0</v>
          </cell>
          <cell r="N20">
            <v>0</v>
          </cell>
          <cell r="O20">
            <v>205</v>
          </cell>
          <cell r="P20">
            <v>20</v>
          </cell>
          <cell r="Q20">
            <v>15</v>
          </cell>
          <cell r="R20">
            <v>3</v>
          </cell>
          <cell r="S20">
            <v>3</v>
          </cell>
          <cell r="T20">
            <v>41</v>
          </cell>
          <cell r="U20">
            <v>913</v>
          </cell>
          <cell r="V20">
            <v>1126</v>
          </cell>
          <cell r="W20">
            <v>1</v>
          </cell>
          <cell r="X20">
            <v>202</v>
          </cell>
          <cell r="Y20">
            <v>4</v>
          </cell>
          <cell r="Z20">
            <v>1333</v>
          </cell>
          <cell r="AA20">
            <v>20</v>
          </cell>
          <cell r="AB20">
            <v>5</v>
          </cell>
          <cell r="AC20">
            <v>60</v>
          </cell>
          <cell r="AD20">
            <v>85</v>
          </cell>
          <cell r="AE20">
            <v>1418</v>
          </cell>
          <cell r="AF20">
            <v>2331</v>
          </cell>
          <cell r="AG20">
            <v>0</v>
          </cell>
          <cell r="AH20">
            <v>0</v>
          </cell>
          <cell r="AI20">
            <v>1</v>
          </cell>
          <cell r="AJ20">
            <v>11</v>
          </cell>
          <cell r="AK20">
            <v>0</v>
          </cell>
          <cell r="AL20">
            <v>0</v>
          </cell>
          <cell r="AM20">
            <v>12</v>
          </cell>
          <cell r="AN20">
            <v>0</v>
          </cell>
          <cell r="AO20">
            <v>28</v>
          </cell>
          <cell r="AP20">
            <v>28</v>
          </cell>
          <cell r="AQ20">
            <v>0</v>
          </cell>
          <cell r="AR20">
            <v>0</v>
          </cell>
          <cell r="AS20">
            <v>0</v>
          </cell>
          <cell r="AT20">
            <v>0</v>
          </cell>
          <cell r="AU20">
            <v>0</v>
          </cell>
          <cell r="AV20">
            <v>0</v>
          </cell>
          <cell r="AW20">
            <v>0</v>
          </cell>
          <cell r="AX20">
            <v>0</v>
          </cell>
          <cell r="AY20">
            <v>7</v>
          </cell>
          <cell r="AZ20">
            <v>0</v>
          </cell>
          <cell r="BA20">
            <v>1</v>
          </cell>
          <cell r="BB20">
            <v>0</v>
          </cell>
          <cell r="BC20">
            <v>0</v>
          </cell>
          <cell r="BD20">
            <v>8</v>
          </cell>
          <cell r="BE20">
            <v>0</v>
          </cell>
          <cell r="BF20">
            <v>0</v>
          </cell>
          <cell r="BG20">
            <v>0</v>
          </cell>
          <cell r="BH20">
            <v>0</v>
          </cell>
          <cell r="BI20">
            <v>0</v>
          </cell>
          <cell r="BJ20">
            <v>0</v>
          </cell>
          <cell r="BK20">
            <v>8</v>
          </cell>
          <cell r="BL20">
            <v>0</v>
          </cell>
          <cell r="BM20">
            <v>0</v>
          </cell>
          <cell r="BN20">
            <v>0</v>
          </cell>
          <cell r="BO20">
            <v>0</v>
          </cell>
          <cell r="BP20">
            <v>0</v>
          </cell>
        </row>
        <row r="21">
          <cell r="A21" t="str">
            <v>Littleport</v>
          </cell>
          <cell r="C21">
            <v>109</v>
          </cell>
          <cell r="D21">
            <v>262</v>
          </cell>
          <cell r="E21">
            <v>2</v>
          </cell>
          <cell r="F21">
            <v>373</v>
          </cell>
          <cell r="G21">
            <v>52</v>
          </cell>
          <cell r="H21">
            <v>100</v>
          </cell>
          <cell r="I21">
            <v>0</v>
          </cell>
          <cell r="J21">
            <v>0</v>
          </cell>
          <cell r="K21">
            <v>0</v>
          </cell>
          <cell r="L21">
            <v>0</v>
          </cell>
          <cell r="M21">
            <v>0</v>
          </cell>
          <cell r="N21">
            <v>0</v>
          </cell>
          <cell r="O21">
            <v>152</v>
          </cell>
          <cell r="P21">
            <v>46</v>
          </cell>
          <cell r="Q21">
            <v>35</v>
          </cell>
          <cell r="R21">
            <v>2</v>
          </cell>
          <cell r="S21">
            <v>3</v>
          </cell>
          <cell r="T21">
            <v>86</v>
          </cell>
          <cell r="U21">
            <v>611</v>
          </cell>
          <cell r="V21">
            <v>677</v>
          </cell>
          <cell r="W21">
            <v>0</v>
          </cell>
          <cell r="X21">
            <v>75</v>
          </cell>
          <cell r="Y21">
            <v>10</v>
          </cell>
          <cell r="Z21">
            <v>762</v>
          </cell>
          <cell r="AA21">
            <v>6</v>
          </cell>
          <cell r="AB21">
            <v>1</v>
          </cell>
          <cell r="AC21">
            <v>4</v>
          </cell>
          <cell r="AD21">
            <v>11</v>
          </cell>
          <cell r="AE21">
            <v>773</v>
          </cell>
          <cell r="AF21">
            <v>1384</v>
          </cell>
          <cell r="AG21">
            <v>0</v>
          </cell>
          <cell r="AH21">
            <v>1</v>
          </cell>
          <cell r="AI21">
            <v>3</v>
          </cell>
          <cell r="AJ21">
            <v>9</v>
          </cell>
          <cell r="AK21">
            <v>0</v>
          </cell>
          <cell r="AL21">
            <v>0</v>
          </cell>
          <cell r="AM21">
            <v>13</v>
          </cell>
          <cell r="AN21">
            <v>1</v>
          </cell>
          <cell r="AO21">
            <v>3</v>
          </cell>
          <cell r="AP21">
            <v>4</v>
          </cell>
          <cell r="AQ21">
            <v>0</v>
          </cell>
          <cell r="AR21">
            <v>0</v>
          </cell>
          <cell r="AS21">
            <v>0</v>
          </cell>
          <cell r="AT21">
            <v>0</v>
          </cell>
          <cell r="AU21">
            <v>0</v>
          </cell>
          <cell r="AV21">
            <v>0</v>
          </cell>
          <cell r="AW21">
            <v>0</v>
          </cell>
          <cell r="AX21">
            <v>0</v>
          </cell>
          <cell r="AY21">
            <v>0</v>
          </cell>
          <cell r="AZ21">
            <v>1</v>
          </cell>
          <cell r="BA21">
            <v>0</v>
          </cell>
          <cell r="BB21">
            <v>0</v>
          </cell>
          <cell r="BC21">
            <v>0</v>
          </cell>
          <cell r="BD21">
            <v>1</v>
          </cell>
          <cell r="BE21">
            <v>0</v>
          </cell>
          <cell r="BF21">
            <v>0</v>
          </cell>
          <cell r="BG21">
            <v>0</v>
          </cell>
          <cell r="BH21">
            <v>0</v>
          </cell>
          <cell r="BI21">
            <v>0</v>
          </cell>
          <cell r="BJ21">
            <v>0</v>
          </cell>
          <cell r="BK21">
            <v>1</v>
          </cell>
          <cell r="BL21">
            <v>3</v>
          </cell>
          <cell r="BM21">
            <v>0</v>
          </cell>
          <cell r="BN21">
            <v>0</v>
          </cell>
          <cell r="BO21">
            <v>0</v>
          </cell>
          <cell r="BP21">
            <v>0</v>
          </cell>
        </row>
        <row r="22">
          <cell r="A22" t="str">
            <v>March</v>
          </cell>
          <cell r="C22">
            <v>675</v>
          </cell>
          <cell r="D22">
            <v>1629</v>
          </cell>
          <cell r="E22">
            <v>10</v>
          </cell>
          <cell r="F22">
            <v>2314</v>
          </cell>
          <cell r="G22">
            <v>225</v>
          </cell>
          <cell r="H22">
            <v>452</v>
          </cell>
          <cell r="I22">
            <v>0</v>
          </cell>
          <cell r="J22">
            <v>24</v>
          </cell>
          <cell r="K22">
            <v>21</v>
          </cell>
          <cell r="L22">
            <v>3</v>
          </cell>
          <cell r="M22">
            <v>0</v>
          </cell>
          <cell r="N22">
            <v>0</v>
          </cell>
          <cell r="O22">
            <v>725</v>
          </cell>
          <cell r="P22">
            <v>232</v>
          </cell>
          <cell r="Q22">
            <v>120</v>
          </cell>
          <cell r="R22">
            <v>3</v>
          </cell>
          <cell r="S22">
            <v>7</v>
          </cell>
          <cell r="T22">
            <v>362</v>
          </cell>
          <cell r="U22">
            <v>3401</v>
          </cell>
          <cell r="V22">
            <v>2348</v>
          </cell>
          <cell r="W22">
            <v>0</v>
          </cell>
          <cell r="X22">
            <v>297</v>
          </cell>
          <cell r="Y22">
            <v>22</v>
          </cell>
          <cell r="Z22">
            <v>2667</v>
          </cell>
          <cell r="AA22">
            <v>42</v>
          </cell>
          <cell r="AB22">
            <v>11</v>
          </cell>
          <cell r="AC22">
            <v>58</v>
          </cell>
          <cell r="AD22">
            <v>111</v>
          </cell>
          <cell r="AE22">
            <v>2778</v>
          </cell>
          <cell r="AF22">
            <v>6179</v>
          </cell>
          <cell r="AG22">
            <v>0</v>
          </cell>
          <cell r="AH22">
            <v>19</v>
          </cell>
          <cell r="AI22">
            <v>4</v>
          </cell>
          <cell r="AJ22">
            <v>129</v>
          </cell>
          <cell r="AK22">
            <v>0</v>
          </cell>
          <cell r="AL22">
            <v>0</v>
          </cell>
          <cell r="AM22">
            <v>152</v>
          </cell>
          <cell r="AN22">
            <v>0</v>
          </cell>
          <cell r="AO22">
            <v>23</v>
          </cell>
          <cell r="AP22">
            <v>23</v>
          </cell>
          <cell r="AQ22">
            <v>0</v>
          </cell>
          <cell r="AR22">
            <v>0</v>
          </cell>
          <cell r="AS22">
            <v>0</v>
          </cell>
          <cell r="AT22">
            <v>0</v>
          </cell>
          <cell r="AU22">
            <v>0</v>
          </cell>
          <cell r="AV22">
            <v>0</v>
          </cell>
          <cell r="AW22">
            <v>4</v>
          </cell>
          <cell r="AX22">
            <v>0</v>
          </cell>
          <cell r="AY22">
            <v>18</v>
          </cell>
          <cell r="AZ22">
            <v>18</v>
          </cell>
          <cell r="BA22">
            <v>28</v>
          </cell>
          <cell r="BB22">
            <v>25</v>
          </cell>
          <cell r="BC22">
            <v>1</v>
          </cell>
          <cell r="BD22">
            <v>94</v>
          </cell>
          <cell r="BE22">
            <v>0</v>
          </cell>
          <cell r="BF22">
            <v>0</v>
          </cell>
          <cell r="BG22">
            <v>0</v>
          </cell>
          <cell r="BH22">
            <v>0</v>
          </cell>
          <cell r="BI22">
            <v>0</v>
          </cell>
          <cell r="BJ22">
            <v>0</v>
          </cell>
          <cell r="BK22">
            <v>94</v>
          </cell>
          <cell r="BL22">
            <v>0</v>
          </cell>
          <cell r="BM22">
            <v>0</v>
          </cell>
          <cell r="BN22">
            <v>0</v>
          </cell>
          <cell r="BO22">
            <v>0</v>
          </cell>
          <cell r="BP22">
            <v>2</v>
          </cell>
        </row>
        <row r="23">
          <cell r="A23" t="str">
            <v>Milton Road</v>
          </cell>
          <cell r="C23">
            <v>158</v>
          </cell>
          <cell r="D23">
            <v>466</v>
          </cell>
          <cell r="E23">
            <v>2</v>
          </cell>
          <cell r="F23">
            <v>626</v>
          </cell>
          <cell r="G23">
            <v>135</v>
          </cell>
          <cell r="H23">
            <v>298</v>
          </cell>
          <cell r="I23">
            <v>0</v>
          </cell>
          <cell r="J23">
            <v>0</v>
          </cell>
          <cell r="K23">
            <v>0</v>
          </cell>
          <cell r="L23">
            <v>0</v>
          </cell>
          <cell r="M23">
            <v>0</v>
          </cell>
          <cell r="N23">
            <v>1</v>
          </cell>
          <cell r="O23">
            <v>434</v>
          </cell>
          <cell r="P23">
            <v>36</v>
          </cell>
          <cell r="Q23">
            <v>37</v>
          </cell>
          <cell r="R23">
            <v>4</v>
          </cell>
          <cell r="S23">
            <v>3</v>
          </cell>
          <cell r="T23">
            <v>80</v>
          </cell>
          <cell r="U23">
            <v>1140</v>
          </cell>
          <cell r="V23">
            <v>2147</v>
          </cell>
          <cell r="W23">
            <v>5</v>
          </cell>
          <cell r="X23">
            <v>254</v>
          </cell>
          <cell r="Y23">
            <v>3</v>
          </cell>
          <cell r="Z23">
            <v>2409</v>
          </cell>
          <cell r="AA23">
            <v>32</v>
          </cell>
          <cell r="AB23">
            <v>10</v>
          </cell>
          <cell r="AC23">
            <v>66</v>
          </cell>
          <cell r="AD23">
            <v>108</v>
          </cell>
          <cell r="AE23">
            <v>2517</v>
          </cell>
          <cell r="AF23">
            <v>3657</v>
          </cell>
          <cell r="AG23">
            <v>0</v>
          </cell>
          <cell r="AH23">
            <v>0</v>
          </cell>
          <cell r="AI23">
            <v>2</v>
          </cell>
          <cell r="AJ23">
            <v>14</v>
          </cell>
          <cell r="AK23">
            <v>0</v>
          </cell>
          <cell r="AL23">
            <v>0</v>
          </cell>
          <cell r="AM23">
            <v>16</v>
          </cell>
          <cell r="AN23">
            <v>0</v>
          </cell>
          <cell r="AO23">
            <v>16</v>
          </cell>
          <cell r="AP23">
            <v>16</v>
          </cell>
          <cell r="AQ23">
            <v>0</v>
          </cell>
          <cell r="AR23">
            <v>0</v>
          </cell>
          <cell r="AS23">
            <v>0</v>
          </cell>
          <cell r="AT23">
            <v>0</v>
          </cell>
          <cell r="AU23">
            <v>0</v>
          </cell>
          <cell r="AV23">
            <v>0</v>
          </cell>
          <cell r="AW23">
            <v>0</v>
          </cell>
          <cell r="AX23">
            <v>0</v>
          </cell>
          <cell r="AY23">
            <v>2</v>
          </cell>
          <cell r="AZ23">
            <v>3</v>
          </cell>
          <cell r="BA23">
            <v>1</v>
          </cell>
          <cell r="BB23">
            <v>2</v>
          </cell>
          <cell r="BC23">
            <v>0</v>
          </cell>
          <cell r="BD23">
            <v>8</v>
          </cell>
          <cell r="BE23">
            <v>0</v>
          </cell>
          <cell r="BF23">
            <v>0</v>
          </cell>
          <cell r="BG23">
            <v>0</v>
          </cell>
          <cell r="BH23">
            <v>0</v>
          </cell>
          <cell r="BI23">
            <v>0</v>
          </cell>
          <cell r="BJ23">
            <v>0</v>
          </cell>
          <cell r="BK23">
            <v>8</v>
          </cell>
          <cell r="BL23">
            <v>0</v>
          </cell>
          <cell r="BM23">
            <v>0</v>
          </cell>
          <cell r="BN23">
            <v>0</v>
          </cell>
          <cell r="BO23">
            <v>0</v>
          </cell>
          <cell r="BP23">
            <v>0</v>
          </cell>
        </row>
        <row r="24">
          <cell r="A24" t="str">
            <v>Mobile Libraries</v>
          </cell>
          <cell r="C24">
            <v>679</v>
          </cell>
          <cell r="D24">
            <v>1677</v>
          </cell>
          <cell r="E24">
            <v>21</v>
          </cell>
          <cell r="F24">
            <v>2377</v>
          </cell>
          <cell r="G24">
            <v>146</v>
          </cell>
          <cell r="H24">
            <v>321</v>
          </cell>
          <cell r="I24">
            <v>0</v>
          </cell>
          <cell r="J24">
            <v>0</v>
          </cell>
          <cell r="K24">
            <v>1</v>
          </cell>
          <cell r="L24">
            <v>0</v>
          </cell>
          <cell r="M24">
            <v>0</v>
          </cell>
          <cell r="N24">
            <v>0</v>
          </cell>
          <cell r="O24">
            <v>468</v>
          </cell>
          <cell r="P24">
            <v>377</v>
          </cell>
          <cell r="Q24">
            <v>455</v>
          </cell>
          <cell r="R24">
            <v>11</v>
          </cell>
          <cell r="S24">
            <v>9</v>
          </cell>
          <cell r="T24">
            <v>852</v>
          </cell>
          <cell r="U24">
            <v>3697</v>
          </cell>
          <cell r="V24">
            <v>1110</v>
          </cell>
          <cell r="W24">
            <v>2</v>
          </cell>
          <cell r="X24">
            <v>137</v>
          </cell>
          <cell r="Y24">
            <v>2</v>
          </cell>
          <cell r="Z24">
            <v>1251</v>
          </cell>
          <cell r="AA24">
            <v>10</v>
          </cell>
          <cell r="AB24">
            <v>0</v>
          </cell>
          <cell r="AC24">
            <v>16</v>
          </cell>
          <cell r="AD24">
            <v>26</v>
          </cell>
          <cell r="AE24">
            <v>1277</v>
          </cell>
          <cell r="AF24">
            <v>4974</v>
          </cell>
          <cell r="AG24">
            <v>1</v>
          </cell>
          <cell r="AH24">
            <v>43</v>
          </cell>
          <cell r="AI24">
            <v>2</v>
          </cell>
          <cell r="AJ24">
            <v>108</v>
          </cell>
          <cell r="AK24">
            <v>0</v>
          </cell>
          <cell r="AL24">
            <v>0</v>
          </cell>
          <cell r="AM24">
            <v>154</v>
          </cell>
          <cell r="AN24">
            <v>0</v>
          </cell>
          <cell r="AO24">
            <v>6</v>
          </cell>
          <cell r="AP24">
            <v>6</v>
          </cell>
          <cell r="AQ24">
            <v>0</v>
          </cell>
          <cell r="AR24">
            <v>0</v>
          </cell>
          <cell r="AS24">
            <v>0</v>
          </cell>
          <cell r="AT24">
            <v>0</v>
          </cell>
          <cell r="AU24">
            <v>0</v>
          </cell>
          <cell r="AV24">
            <v>0</v>
          </cell>
          <cell r="AW24">
            <v>0</v>
          </cell>
          <cell r="AX24">
            <v>0</v>
          </cell>
          <cell r="AY24">
            <v>0</v>
          </cell>
          <cell r="AZ24">
            <v>1</v>
          </cell>
          <cell r="BA24">
            <v>0</v>
          </cell>
          <cell r="BB24">
            <v>0</v>
          </cell>
          <cell r="BC24">
            <v>0</v>
          </cell>
          <cell r="BD24">
            <v>1</v>
          </cell>
          <cell r="BE24">
            <v>0</v>
          </cell>
          <cell r="BF24">
            <v>0</v>
          </cell>
          <cell r="BG24">
            <v>0</v>
          </cell>
          <cell r="BH24">
            <v>0</v>
          </cell>
          <cell r="BI24">
            <v>0</v>
          </cell>
          <cell r="BJ24">
            <v>0</v>
          </cell>
          <cell r="BK24">
            <v>1</v>
          </cell>
          <cell r="BL24">
            <v>0</v>
          </cell>
          <cell r="BM24">
            <v>0</v>
          </cell>
          <cell r="BN24">
            <v>0</v>
          </cell>
          <cell r="BO24">
            <v>0</v>
          </cell>
          <cell r="BP24">
            <v>0</v>
          </cell>
        </row>
        <row r="25">
          <cell r="A25" t="str">
            <v>Papworth</v>
          </cell>
          <cell r="C25">
            <v>65</v>
          </cell>
          <cell r="D25">
            <v>136</v>
          </cell>
          <cell r="E25">
            <v>5</v>
          </cell>
          <cell r="F25">
            <v>206</v>
          </cell>
          <cell r="G25">
            <v>22</v>
          </cell>
          <cell r="H25">
            <v>37</v>
          </cell>
          <cell r="I25">
            <v>0</v>
          </cell>
          <cell r="J25">
            <v>0</v>
          </cell>
          <cell r="K25">
            <v>2</v>
          </cell>
          <cell r="L25">
            <v>0</v>
          </cell>
          <cell r="M25">
            <v>0</v>
          </cell>
          <cell r="N25">
            <v>0</v>
          </cell>
          <cell r="O25">
            <v>61</v>
          </cell>
          <cell r="P25">
            <v>4</v>
          </cell>
          <cell r="Q25">
            <v>6</v>
          </cell>
          <cell r="R25">
            <v>0</v>
          </cell>
          <cell r="S25">
            <v>1</v>
          </cell>
          <cell r="T25">
            <v>11</v>
          </cell>
          <cell r="U25">
            <v>278</v>
          </cell>
          <cell r="V25">
            <v>627</v>
          </cell>
          <cell r="W25">
            <v>0</v>
          </cell>
          <cell r="X25">
            <v>138</v>
          </cell>
          <cell r="Y25">
            <v>2</v>
          </cell>
          <cell r="Z25">
            <v>767</v>
          </cell>
          <cell r="AA25">
            <v>6</v>
          </cell>
          <cell r="AB25">
            <v>2</v>
          </cell>
          <cell r="AC25">
            <v>25</v>
          </cell>
          <cell r="AD25">
            <v>33</v>
          </cell>
          <cell r="AE25">
            <v>800</v>
          </cell>
          <cell r="AF25">
            <v>1078</v>
          </cell>
          <cell r="AG25">
            <v>0</v>
          </cell>
          <cell r="AH25">
            <v>2</v>
          </cell>
          <cell r="AI25">
            <v>0</v>
          </cell>
          <cell r="AJ25">
            <v>3</v>
          </cell>
          <cell r="AK25">
            <v>0</v>
          </cell>
          <cell r="AL25">
            <v>0</v>
          </cell>
          <cell r="AM25">
            <v>5</v>
          </cell>
          <cell r="AN25">
            <v>0</v>
          </cell>
          <cell r="AO25">
            <v>16</v>
          </cell>
          <cell r="AP25">
            <v>16</v>
          </cell>
          <cell r="AQ25">
            <v>0</v>
          </cell>
          <cell r="AR25">
            <v>0</v>
          </cell>
          <cell r="AS25">
            <v>0</v>
          </cell>
          <cell r="AT25">
            <v>0</v>
          </cell>
          <cell r="AU25">
            <v>0</v>
          </cell>
          <cell r="AV25">
            <v>0</v>
          </cell>
          <cell r="AW25">
            <v>0</v>
          </cell>
          <cell r="AX25">
            <v>0</v>
          </cell>
          <cell r="AY25">
            <v>2</v>
          </cell>
          <cell r="AZ25">
            <v>0</v>
          </cell>
          <cell r="BA25">
            <v>0</v>
          </cell>
          <cell r="BB25">
            <v>0</v>
          </cell>
          <cell r="BC25">
            <v>0</v>
          </cell>
          <cell r="BD25">
            <v>2</v>
          </cell>
          <cell r="BE25">
            <v>0</v>
          </cell>
          <cell r="BF25">
            <v>0</v>
          </cell>
          <cell r="BG25">
            <v>0</v>
          </cell>
          <cell r="BH25">
            <v>0</v>
          </cell>
          <cell r="BI25">
            <v>0</v>
          </cell>
          <cell r="BJ25">
            <v>0</v>
          </cell>
          <cell r="BK25">
            <v>2</v>
          </cell>
          <cell r="BL25">
            <v>0</v>
          </cell>
          <cell r="BM25">
            <v>0</v>
          </cell>
          <cell r="BN25">
            <v>0</v>
          </cell>
          <cell r="BO25">
            <v>0</v>
          </cell>
          <cell r="BP25">
            <v>1</v>
          </cell>
        </row>
        <row r="26">
          <cell r="A26" t="str">
            <v>Ramsey</v>
          </cell>
          <cell r="C26">
            <v>257</v>
          </cell>
          <cell r="D26">
            <v>589</v>
          </cell>
          <cell r="E26">
            <v>24</v>
          </cell>
          <cell r="F26">
            <v>870</v>
          </cell>
          <cell r="G26">
            <v>72</v>
          </cell>
          <cell r="H26">
            <v>155</v>
          </cell>
          <cell r="I26">
            <v>0</v>
          </cell>
          <cell r="J26">
            <v>0</v>
          </cell>
          <cell r="K26">
            <v>3</v>
          </cell>
          <cell r="L26">
            <v>0</v>
          </cell>
          <cell r="M26">
            <v>0</v>
          </cell>
          <cell r="N26">
            <v>0</v>
          </cell>
          <cell r="O26">
            <v>230</v>
          </cell>
          <cell r="P26">
            <v>42</v>
          </cell>
          <cell r="Q26">
            <v>20</v>
          </cell>
          <cell r="R26">
            <v>1</v>
          </cell>
          <cell r="S26">
            <v>0</v>
          </cell>
          <cell r="T26">
            <v>63</v>
          </cell>
          <cell r="U26">
            <v>1163</v>
          </cell>
          <cell r="V26">
            <v>940</v>
          </cell>
          <cell r="W26">
            <v>0</v>
          </cell>
          <cell r="X26">
            <v>163</v>
          </cell>
          <cell r="Y26">
            <v>3</v>
          </cell>
          <cell r="Z26">
            <v>1106</v>
          </cell>
          <cell r="AA26">
            <v>11</v>
          </cell>
          <cell r="AB26">
            <v>3</v>
          </cell>
          <cell r="AC26">
            <v>23</v>
          </cell>
          <cell r="AD26">
            <v>37</v>
          </cell>
          <cell r="AE26">
            <v>1143</v>
          </cell>
          <cell r="AF26">
            <v>2306</v>
          </cell>
          <cell r="AG26">
            <v>0</v>
          </cell>
          <cell r="AH26">
            <v>0</v>
          </cell>
          <cell r="AI26">
            <v>3</v>
          </cell>
          <cell r="AJ26">
            <v>15</v>
          </cell>
          <cell r="AK26">
            <v>0</v>
          </cell>
          <cell r="AL26">
            <v>0</v>
          </cell>
          <cell r="AM26">
            <v>18</v>
          </cell>
          <cell r="AN26">
            <v>0</v>
          </cell>
          <cell r="AO26">
            <v>5</v>
          </cell>
          <cell r="AP26">
            <v>5</v>
          </cell>
          <cell r="AQ26">
            <v>0</v>
          </cell>
          <cell r="AR26">
            <v>0</v>
          </cell>
          <cell r="AS26">
            <v>0</v>
          </cell>
          <cell r="AT26">
            <v>0</v>
          </cell>
          <cell r="AU26">
            <v>0</v>
          </cell>
          <cell r="AV26">
            <v>0</v>
          </cell>
          <cell r="AW26">
            <v>0</v>
          </cell>
          <cell r="AX26">
            <v>0</v>
          </cell>
          <cell r="AY26">
            <v>1</v>
          </cell>
          <cell r="AZ26">
            <v>1</v>
          </cell>
          <cell r="BA26">
            <v>1</v>
          </cell>
          <cell r="BB26">
            <v>1</v>
          </cell>
          <cell r="BC26">
            <v>0</v>
          </cell>
          <cell r="BD26">
            <v>4</v>
          </cell>
          <cell r="BE26">
            <v>0</v>
          </cell>
          <cell r="BF26">
            <v>0</v>
          </cell>
          <cell r="BG26">
            <v>0</v>
          </cell>
          <cell r="BH26">
            <v>0</v>
          </cell>
          <cell r="BI26">
            <v>0</v>
          </cell>
          <cell r="BJ26">
            <v>0</v>
          </cell>
          <cell r="BK26">
            <v>4</v>
          </cell>
          <cell r="BL26">
            <v>0</v>
          </cell>
          <cell r="BM26">
            <v>0</v>
          </cell>
          <cell r="BN26">
            <v>0</v>
          </cell>
          <cell r="BO26">
            <v>0</v>
          </cell>
          <cell r="BP26">
            <v>0</v>
          </cell>
        </row>
        <row r="27">
          <cell r="A27" t="str">
            <v>Rock Road</v>
          </cell>
          <cell r="C27">
            <v>231</v>
          </cell>
          <cell r="D27">
            <v>505</v>
          </cell>
          <cell r="E27">
            <v>6</v>
          </cell>
          <cell r="F27">
            <v>742</v>
          </cell>
          <cell r="G27">
            <v>105</v>
          </cell>
          <cell r="H27">
            <v>204</v>
          </cell>
          <cell r="I27">
            <v>0</v>
          </cell>
          <cell r="J27">
            <v>0</v>
          </cell>
          <cell r="K27">
            <v>0</v>
          </cell>
          <cell r="L27">
            <v>0</v>
          </cell>
          <cell r="M27">
            <v>0</v>
          </cell>
          <cell r="N27">
            <v>0</v>
          </cell>
          <cell r="O27">
            <v>309</v>
          </cell>
          <cell r="P27">
            <v>33</v>
          </cell>
          <cell r="Q27">
            <v>38</v>
          </cell>
          <cell r="R27">
            <v>0</v>
          </cell>
          <cell r="S27">
            <v>3</v>
          </cell>
          <cell r="T27">
            <v>74</v>
          </cell>
          <cell r="U27">
            <v>1125</v>
          </cell>
          <cell r="V27">
            <v>1712</v>
          </cell>
          <cell r="W27">
            <v>3</v>
          </cell>
          <cell r="X27">
            <v>384</v>
          </cell>
          <cell r="Y27">
            <v>10</v>
          </cell>
          <cell r="Z27">
            <v>2109</v>
          </cell>
          <cell r="AA27">
            <v>35</v>
          </cell>
          <cell r="AB27">
            <v>18</v>
          </cell>
          <cell r="AC27">
            <v>76</v>
          </cell>
          <cell r="AD27">
            <v>129</v>
          </cell>
          <cell r="AE27">
            <v>2238</v>
          </cell>
          <cell r="AF27">
            <v>3363</v>
          </cell>
          <cell r="AG27">
            <v>0</v>
          </cell>
          <cell r="AH27">
            <v>6</v>
          </cell>
          <cell r="AI27">
            <v>1</v>
          </cell>
          <cell r="AJ27">
            <v>30</v>
          </cell>
          <cell r="AK27">
            <v>0</v>
          </cell>
          <cell r="AL27">
            <v>0</v>
          </cell>
          <cell r="AM27">
            <v>37</v>
          </cell>
          <cell r="AN27">
            <v>0</v>
          </cell>
          <cell r="AO27">
            <v>10</v>
          </cell>
          <cell r="AP27">
            <v>10</v>
          </cell>
          <cell r="AQ27">
            <v>0</v>
          </cell>
          <cell r="AR27">
            <v>0</v>
          </cell>
          <cell r="AS27">
            <v>0</v>
          </cell>
          <cell r="AT27">
            <v>0</v>
          </cell>
          <cell r="AU27">
            <v>0</v>
          </cell>
          <cell r="AV27">
            <v>0</v>
          </cell>
          <cell r="AW27">
            <v>0</v>
          </cell>
          <cell r="AX27">
            <v>0</v>
          </cell>
          <cell r="AY27">
            <v>7</v>
          </cell>
          <cell r="AZ27">
            <v>2</v>
          </cell>
          <cell r="BA27">
            <v>11</v>
          </cell>
          <cell r="BB27">
            <v>0</v>
          </cell>
          <cell r="BC27">
            <v>0</v>
          </cell>
          <cell r="BD27">
            <v>20</v>
          </cell>
          <cell r="BE27">
            <v>0</v>
          </cell>
          <cell r="BF27">
            <v>0</v>
          </cell>
          <cell r="BG27">
            <v>0</v>
          </cell>
          <cell r="BH27">
            <v>0</v>
          </cell>
          <cell r="BI27">
            <v>0</v>
          </cell>
          <cell r="BJ27">
            <v>0</v>
          </cell>
          <cell r="BK27">
            <v>20</v>
          </cell>
          <cell r="BL27">
            <v>1</v>
          </cell>
          <cell r="BM27">
            <v>0</v>
          </cell>
          <cell r="BN27">
            <v>0</v>
          </cell>
          <cell r="BO27">
            <v>0</v>
          </cell>
          <cell r="BP27">
            <v>0</v>
          </cell>
        </row>
        <row r="28">
          <cell r="A28" t="str">
            <v>Sawston</v>
          </cell>
          <cell r="C28">
            <v>164</v>
          </cell>
          <cell r="D28">
            <v>425</v>
          </cell>
          <cell r="E28">
            <v>4</v>
          </cell>
          <cell r="F28">
            <v>593</v>
          </cell>
          <cell r="G28">
            <v>49</v>
          </cell>
          <cell r="H28">
            <v>174</v>
          </cell>
          <cell r="I28">
            <v>0</v>
          </cell>
          <cell r="J28">
            <v>0</v>
          </cell>
          <cell r="K28">
            <v>0</v>
          </cell>
          <cell r="L28">
            <v>0</v>
          </cell>
          <cell r="M28">
            <v>0</v>
          </cell>
          <cell r="N28">
            <v>0</v>
          </cell>
          <cell r="O28">
            <v>223</v>
          </cell>
          <cell r="P28">
            <v>13</v>
          </cell>
          <cell r="Q28">
            <v>11</v>
          </cell>
          <cell r="R28">
            <v>0</v>
          </cell>
          <cell r="S28">
            <v>0</v>
          </cell>
          <cell r="T28">
            <v>24</v>
          </cell>
          <cell r="U28">
            <v>840</v>
          </cell>
          <cell r="V28">
            <v>1622</v>
          </cell>
          <cell r="W28">
            <v>1</v>
          </cell>
          <cell r="X28">
            <v>205</v>
          </cell>
          <cell r="Y28">
            <v>3</v>
          </cell>
          <cell r="Z28">
            <v>1831</v>
          </cell>
          <cell r="AA28">
            <v>16</v>
          </cell>
          <cell r="AB28">
            <v>12</v>
          </cell>
          <cell r="AC28">
            <v>49</v>
          </cell>
          <cell r="AD28">
            <v>77</v>
          </cell>
          <cell r="AE28">
            <v>1908</v>
          </cell>
          <cell r="AF28">
            <v>2748</v>
          </cell>
          <cell r="AG28">
            <v>0</v>
          </cell>
          <cell r="AH28">
            <v>0</v>
          </cell>
          <cell r="AI28">
            <v>4</v>
          </cell>
          <cell r="AJ28">
            <v>27</v>
          </cell>
          <cell r="AK28">
            <v>0</v>
          </cell>
          <cell r="AL28">
            <v>0</v>
          </cell>
          <cell r="AM28">
            <v>31</v>
          </cell>
          <cell r="AN28">
            <v>1</v>
          </cell>
          <cell r="AO28">
            <v>51</v>
          </cell>
          <cell r="AP28">
            <v>52</v>
          </cell>
          <cell r="AQ28">
            <v>0</v>
          </cell>
          <cell r="AR28">
            <v>0</v>
          </cell>
          <cell r="AS28">
            <v>0</v>
          </cell>
          <cell r="AT28">
            <v>0</v>
          </cell>
          <cell r="AU28">
            <v>0</v>
          </cell>
          <cell r="AV28">
            <v>0</v>
          </cell>
          <cell r="AW28">
            <v>0</v>
          </cell>
          <cell r="AX28">
            <v>0</v>
          </cell>
          <cell r="AY28">
            <v>1</v>
          </cell>
          <cell r="AZ28">
            <v>0</v>
          </cell>
          <cell r="BA28">
            <v>0</v>
          </cell>
          <cell r="BB28">
            <v>0</v>
          </cell>
          <cell r="BC28">
            <v>0</v>
          </cell>
          <cell r="BD28">
            <v>1</v>
          </cell>
          <cell r="BE28">
            <v>0</v>
          </cell>
          <cell r="BF28">
            <v>0</v>
          </cell>
          <cell r="BG28">
            <v>0</v>
          </cell>
          <cell r="BH28">
            <v>0</v>
          </cell>
          <cell r="BI28">
            <v>0</v>
          </cell>
          <cell r="BJ28">
            <v>0</v>
          </cell>
          <cell r="BK28">
            <v>1</v>
          </cell>
          <cell r="BL28">
            <v>0</v>
          </cell>
          <cell r="BM28">
            <v>0</v>
          </cell>
          <cell r="BN28">
            <v>0</v>
          </cell>
          <cell r="BO28">
            <v>0</v>
          </cell>
          <cell r="BP28">
            <v>0</v>
          </cell>
        </row>
        <row r="29">
          <cell r="A29" t="str">
            <v>Sawtry</v>
          </cell>
          <cell r="C29">
            <v>101</v>
          </cell>
          <cell r="D29">
            <v>230</v>
          </cell>
          <cell r="E29">
            <v>3</v>
          </cell>
          <cell r="F29">
            <v>334</v>
          </cell>
          <cell r="G29">
            <v>22</v>
          </cell>
          <cell r="H29">
            <v>65</v>
          </cell>
          <cell r="I29">
            <v>0</v>
          </cell>
          <cell r="J29">
            <v>0</v>
          </cell>
          <cell r="K29">
            <v>0</v>
          </cell>
          <cell r="L29">
            <v>0</v>
          </cell>
          <cell r="M29">
            <v>1</v>
          </cell>
          <cell r="N29">
            <v>0</v>
          </cell>
          <cell r="O29">
            <v>88</v>
          </cell>
          <cell r="P29">
            <v>10</v>
          </cell>
          <cell r="Q29">
            <v>2</v>
          </cell>
          <cell r="R29">
            <v>0</v>
          </cell>
          <cell r="S29">
            <v>0</v>
          </cell>
          <cell r="T29">
            <v>12</v>
          </cell>
          <cell r="U29">
            <v>434</v>
          </cell>
          <cell r="V29">
            <v>527</v>
          </cell>
          <cell r="W29">
            <v>0</v>
          </cell>
          <cell r="X29">
            <v>54</v>
          </cell>
          <cell r="Y29">
            <v>1</v>
          </cell>
          <cell r="Z29">
            <v>582</v>
          </cell>
          <cell r="AA29">
            <v>4</v>
          </cell>
          <cell r="AB29">
            <v>2</v>
          </cell>
          <cell r="AC29">
            <v>14</v>
          </cell>
          <cell r="AD29">
            <v>20</v>
          </cell>
          <cell r="AE29">
            <v>602</v>
          </cell>
          <cell r="AF29">
            <v>1036</v>
          </cell>
          <cell r="AG29">
            <v>0</v>
          </cell>
          <cell r="AH29">
            <v>0</v>
          </cell>
          <cell r="AI29">
            <v>0</v>
          </cell>
          <cell r="AJ29">
            <v>0</v>
          </cell>
          <cell r="AK29">
            <v>0</v>
          </cell>
          <cell r="AL29">
            <v>0</v>
          </cell>
          <cell r="AM29">
            <v>0</v>
          </cell>
          <cell r="AN29">
            <v>0</v>
          </cell>
          <cell r="AO29">
            <v>11</v>
          </cell>
          <cell r="AP29">
            <v>11</v>
          </cell>
          <cell r="AQ29">
            <v>0</v>
          </cell>
          <cell r="AR29">
            <v>0</v>
          </cell>
          <cell r="AS29">
            <v>0</v>
          </cell>
          <cell r="AT29">
            <v>0</v>
          </cell>
          <cell r="AU29">
            <v>0</v>
          </cell>
          <cell r="AV29">
            <v>0</v>
          </cell>
          <cell r="AW29">
            <v>0</v>
          </cell>
          <cell r="AX29">
            <v>0</v>
          </cell>
          <cell r="AY29">
            <v>1</v>
          </cell>
          <cell r="AZ29">
            <v>0</v>
          </cell>
          <cell r="BA29">
            <v>0</v>
          </cell>
          <cell r="BB29">
            <v>0</v>
          </cell>
          <cell r="BC29">
            <v>0</v>
          </cell>
          <cell r="BD29">
            <v>1</v>
          </cell>
          <cell r="BE29">
            <v>0</v>
          </cell>
          <cell r="BF29">
            <v>0</v>
          </cell>
          <cell r="BG29">
            <v>0</v>
          </cell>
          <cell r="BH29">
            <v>0</v>
          </cell>
          <cell r="BI29">
            <v>0</v>
          </cell>
          <cell r="BJ29">
            <v>0</v>
          </cell>
          <cell r="BK29">
            <v>1</v>
          </cell>
          <cell r="BL29">
            <v>0</v>
          </cell>
          <cell r="BM29">
            <v>0</v>
          </cell>
          <cell r="BN29">
            <v>0</v>
          </cell>
          <cell r="BO29">
            <v>0</v>
          </cell>
          <cell r="BP29">
            <v>0</v>
          </cell>
        </row>
        <row r="30">
          <cell r="A30" t="str">
            <v>Soham</v>
          </cell>
          <cell r="C30">
            <v>97</v>
          </cell>
          <cell r="D30">
            <v>419</v>
          </cell>
          <cell r="E30">
            <v>14</v>
          </cell>
          <cell r="F30">
            <v>530</v>
          </cell>
          <cell r="G30">
            <v>57</v>
          </cell>
          <cell r="H30">
            <v>155</v>
          </cell>
          <cell r="I30">
            <v>0</v>
          </cell>
          <cell r="J30">
            <v>0</v>
          </cell>
          <cell r="K30">
            <v>1</v>
          </cell>
          <cell r="L30">
            <v>0</v>
          </cell>
          <cell r="M30">
            <v>0</v>
          </cell>
          <cell r="N30">
            <v>0</v>
          </cell>
          <cell r="O30">
            <v>213</v>
          </cell>
          <cell r="P30">
            <v>13</v>
          </cell>
          <cell r="Q30">
            <v>35</v>
          </cell>
          <cell r="R30">
            <v>1</v>
          </cell>
          <cell r="S30">
            <v>0</v>
          </cell>
          <cell r="T30">
            <v>49</v>
          </cell>
          <cell r="U30">
            <v>792</v>
          </cell>
          <cell r="V30">
            <v>1154</v>
          </cell>
          <cell r="W30">
            <v>0</v>
          </cell>
          <cell r="X30">
            <v>196</v>
          </cell>
          <cell r="Y30">
            <v>13</v>
          </cell>
          <cell r="Z30">
            <v>1363</v>
          </cell>
          <cell r="AA30">
            <v>19</v>
          </cell>
          <cell r="AB30">
            <v>11</v>
          </cell>
          <cell r="AC30">
            <v>24</v>
          </cell>
          <cell r="AD30">
            <v>54</v>
          </cell>
          <cell r="AE30">
            <v>1417</v>
          </cell>
          <cell r="AF30">
            <v>2209</v>
          </cell>
          <cell r="AG30">
            <v>0</v>
          </cell>
          <cell r="AH30">
            <v>2</v>
          </cell>
          <cell r="AI30">
            <v>0</v>
          </cell>
          <cell r="AJ30">
            <v>16</v>
          </cell>
          <cell r="AK30">
            <v>0</v>
          </cell>
          <cell r="AL30">
            <v>0</v>
          </cell>
          <cell r="AM30">
            <v>18</v>
          </cell>
          <cell r="AN30">
            <v>0</v>
          </cell>
          <cell r="AO30">
            <v>15</v>
          </cell>
          <cell r="AP30">
            <v>15</v>
          </cell>
          <cell r="AQ30">
            <v>0</v>
          </cell>
          <cell r="AR30">
            <v>0</v>
          </cell>
          <cell r="AS30">
            <v>0</v>
          </cell>
          <cell r="AT30">
            <v>0</v>
          </cell>
          <cell r="AU30">
            <v>0</v>
          </cell>
          <cell r="AV30">
            <v>0</v>
          </cell>
          <cell r="AW30">
            <v>0</v>
          </cell>
          <cell r="AX30">
            <v>0</v>
          </cell>
          <cell r="AY30">
            <v>4</v>
          </cell>
          <cell r="AZ30">
            <v>0</v>
          </cell>
          <cell r="BA30">
            <v>4</v>
          </cell>
          <cell r="BB30">
            <v>0</v>
          </cell>
          <cell r="BC30">
            <v>0</v>
          </cell>
          <cell r="BD30">
            <v>8</v>
          </cell>
          <cell r="BE30">
            <v>0</v>
          </cell>
          <cell r="BF30">
            <v>0</v>
          </cell>
          <cell r="BG30">
            <v>0</v>
          </cell>
          <cell r="BH30">
            <v>0</v>
          </cell>
          <cell r="BI30">
            <v>0</v>
          </cell>
          <cell r="BJ30">
            <v>0</v>
          </cell>
          <cell r="BK30">
            <v>8</v>
          </cell>
          <cell r="BL30">
            <v>0</v>
          </cell>
          <cell r="BM30">
            <v>0</v>
          </cell>
          <cell r="BN30">
            <v>0</v>
          </cell>
          <cell r="BO30">
            <v>0</v>
          </cell>
          <cell r="BP30">
            <v>0</v>
          </cell>
        </row>
        <row r="31">
          <cell r="A31" t="str">
            <v>St Ives</v>
          </cell>
          <cell r="C31">
            <v>1619</v>
          </cell>
          <cell r="D31">
            <v>3497</v>
          </cell>
          <cell r="E31">
            <v>17</v>
          </cell>
          <cell r="F31">
            <v>5133</v>
          </cell>
          <cell r="G31">
            <v>497</v>
          </cell>
          <cell r="H31">
            <v>946</v>
          </cell>
          <cell r="I31">
            <v>1</v>
          </cell>
          <cell r="J31">
            <v>0</v>
          </cell>
          <cell r="K31">
            <v>35</v>
          </cell>
          <cell r="L31">
            <v>3</v>
          </cell>
          <cell r="M31">
            <v>1</v>
          </cell>
          <cell r="N31">
            <v>0</v>
          </cell>
          <cell r="O31">
            <v>1483</v>
          </cell>
          <cell r="P31">
            <v>203</v>
          </cell>
          <cell r="Q31">
            <v>184</v>
          </cell>
          <cell r="R31">
            <v>16</v>
          </cell>
          <cell r="S31">
            <v>17</v>
          </cell>
          <cell r="T31">
            <v>420</v>
          </cell>
          <cell r="U31">
            <v>7036</v>
          </cell>
          <cell r="V31">
            <v>4089</v>
          </cell>
          <cell r="W31">
            <v>4</v>
          </cell>
          <cell r="X31">
            <v>609</v>
          </cell>
          <cell r="Y31">
            <v>32</v>
          </cell>
          <cell r="Z31">
            <v>4734</v>
          </cell>
          <cell r="AA31">
            <v>45</v>
          </cell>
          <cell r="AB31">
            <v>15</v>
          </cell>
          <cell r="AC31">
            <v>106</v>
          </cell>
          <cell r="AD31">
            <v>166</v>
          </cell>
          <cell r="AE31">
            <v>4900</v>
          </cell>
          <cell r="AF31">
            <v>11936</v>
          </cell>
          <cell r="AG31">
            <v>3</v>
          </cell>
          <cell r="AH31">
            <v>21</v>
          </cell>
          <cell r="AI31">
            <v>3</v>
          </cell>
          <cell r="AJ31">
            <v>137</v>
          </cell>
          <cell r="AK31">
            <v>0</v>
          </cell>
          <cell r="AL31">
            <v>0</v>
          </cell>
          <cell r="AM31">
            <v>164</v>
          </cell>
          <cell r="AN31">
            <v>0</v>
          </cell>
          <cell r="AO31">
            <v>29</v>
          </cell>
          <cell r="AP31">
            <v>29</v>
          </cell>
          <cell r="AQ31">
            <v>0</v>
          </cell>
          <cell r="AR31">
            <v>0</v>
          </cell>
          <cell r="AS31">
            <v>0</v>
          </cell>
          <cell r="AT31">
            <v>0</v>
          </cell>
          <cell r="AU31">
            <v>0</v>
          </cell>
          <cell r="AV31">
            <v>0</v>
          </cell>
          <cell r="AW31">
            <v>0</v>
          </cell>
          <cell r="AX31">
            <v>0</v>
          </cell>
          <cell r="AY31">
            <v>18</v>
          </cell>
          <cell r="AZ31">
            <v>11</v>
          </cell>
          <cell r="BA31">
            <v>25</v>
          </cell>
          <cell r="BB31">
            <v>25</v>
          </cell>
          <cell r="BC31">
            <v>1</v>
          </cell>
          <cell r="BD31">
            <v>80</v>
          </cell>
          <cell r="BE31">
            <v>0</v>
          </cell>
          <cell r="BF31">
            <v>0</v>
          </cell>
          <cell r="BG31">
            <v>0</v>
          </cell>
          <cell r="BH31">
            <v>0</v>
          </cell>
          <cell r="BI31">
            <v>0</v>
          </cell>
          <cell r="BJ31">
            <v>0</v>
          </cell>
          <cell r="BK31">
            <v>80</v>
          </cell>
          <cell r="BL31">
            <v>2</v>
          </cell>
          <cell r="BM31">
            <v>0</v>
          </cell>
          <cell r="BN31">
            <v>0</v>
          </cell>
          <cell r="BO31">
            <v>0</v>
          </cell>
          <cell r="BP31">
            <v>4</v>
          </cell>
        </row>
        <row r="32">
          <cell r="A32" t="str">
            <v>St Neots</v>
          </cell>
          <cell r="C32">
            <v>919</v>
          </cell>
          <cell r="D32">
            <v>3109</v>
          </cell>
          <cell r="E32">
            <v>7</v>
          </cell>
          <cell r="F32">
            <v>4035</v>
          </cell>
          <cell r="G32">
            <v>388</v>
          </cell>
          <cell r="H32">
            <v>591</v>
          </cell>
          <cell r="I32">
            <v>1</v>
          </cell>
          <cell r="J32">
            <v>0</v>
          </cell>
          <cell r="K32">
            <v>29</v>
          </cell>
          <cell r="L32">
            <v>4</v>
          </cell>
          <cell r="M32">
            <v>1</v>
          </cell>
          <cell r="N32">
            <v>0</v>
          </cell>
          <cell r="O32">
            <v>1014</v>
          </cell>
          <cell r="P32">
            <v>102</v>
          </cell>
          <cell r="Q32">
            <v>147</v>
          </cell>
          <cell r="R32">
            <v>7</v>
          </cell>
          <cell r="S32">
            <v>10</v>
          </cell>
          <cell r="T32">
            <v>266</v>
          </cell>
          <cell r="U32">
            <v>5315</v>
          </cell>
          <cell r="V32">
            <v>5092</v>
          </cell>
          <cell r="W32">
            <v>2</v>
          </cell>
          <cell r="X32">
            <v>783</v>
          </cell>
          <cell r="Y32">
            <v>21</v>
          </cell>
          <cell r="Z32">
            <v>5898</v>
          </cell>
          <cell r="AA32">
            <v>65</v>
          </cell>
          <cell r="AB32">
            <v>38</v>
          </cell>
          <cell r="AC32">
            <v>143</v>
          </cell>
          <cell r="AD32">
            <v>246</v>
          </cell>
          <cell r="AE32">
            <v>6144</v>
          </cell>
          <cell r="AF32">
            <v>11459</v>
          </cell>
          <cell r="AG32">
            <v>0</v>
          </cell>
          <cell r="AH32">
            <v>13</v>
          </cell>
          <cell r="AI32">
            <v>1</v>
          </cell>
          <cell r="AJ32">
            <v>91</v>
          </cell>
          <cell r="AK32">
            <v>0</v>
          </cell>
          <cell r="AL32">
            <v>0</v>
          </cell>
          <cell r="AM32">
            <v>105</v>
          </cell>
          <cell r="AN32">
            <v>0</v>
          </cell>
          <cell r="AO32">
            <v>82</v>
          </cell>
          <cell r="AP32">
            <v>82</v>
          </cell>
          <cell r="AQ32">
            <v>0</v>
          </cell>
          <cell r="AR32">
            <v>0</v>
          </cell>
          <cell r="AS32">
            <v>0</v>
          </cell>
          <cell r="AT32">
            <v>0</v>
          </cell>
          <cell r="AU32">
            <v>0</v>
          </cell>
          <cell r="AV32">
            <v>0</v>
          </cell>
          <cell r="AW32">
            <v>0</v>
          </cell>
          <cell r="AX32">
            <v>0</v>
          </cell>
          <cell r="AY32">
            <v>9</v>
          </cell>
          <cell r="AZ32">
            <v>10</v>
          </cell>
          <cell r="BA32">
            <v>15</v>
          </cell>
          <cell r="BB32">
            <v>4</v>
          </cell>
          <cell r="BC32">
            <v>0</v>
          </cell>
          <cell r="BD32">
            <v>38</v>
          </cell>
          <cell r="BE32">
            <v>0</v>
          </cell>
          <cell r="BF32">
            <v>0</v>
          </cell>
          <cell r="BG32">
            <v>0</v>
          </cell>
          <cell r="BH32">
            <v>0</v>
          </cell>
          <cell r="BI32">
            <v>0</v>
          </cell>
          <cell r="BJ32">
            <v>0</v>
          </cell>
          <cell r="BK32">
            <v>38</v>
          </cell>
          <cell r="BL32">
            <v>0</v>
          </cell>
          <cell r="BM32">
            <v>0</v>
          </cell>
          <cell r="BN32">
            <v>0</v>
          </cell>
          <cell r="BO32">
            <v>0</v>
          </cell>
          <cell r="BP32">
            <v>5</v>
          </cell>
        </row>
        <row r="33">
          <cell r="A33" t="str">
            <v>Warboys</v>
          </cell>
          <cell r="C33">
            <v>95</v>
          </cell>
          <cell r="D33">
            <v>360</v>
          </cell>
          <cell r="E33">
            <v>91</v>
          </cell>
          <cell r="F33">
            <v>546</v>
          </cell>
          <cell r="G33">
            <v>33</v>
          </cell>
          <cell r="H33">
            <v>54</v>
          </cell>
          <cell r="I33">
            <v>0</v>
          </cell>
          <cell r="J33">
            <v>0</v>
          </cell>
          <cell r="K33">
            <v>0</v>
          </cell>
          <cell r="L33">
            <v>0</v>
          </cell>
          <cell r="M33">
            <v>0</v>
          </cell>
          <cell r="N33">
            <v>0</v>
          </cell>
          <cell r="O33">
            <v>87</v>
          </cell>
          <cell r="P33">
            <v>21</v>
          </cell>
          <cell r="Q33">
            <v>7</v>
          </cell>
          <cell r="R33">
            <v>1</v>
          </cell>
          <cell r="S33">
            <v>1</v>
          </cell>
          <cell r="T33">
            <v>30</v>
          </cell>
          <cell r="U33">
            <v>663</v>
          </cell>
          <cell r="V33">
            <v>382</v>
          </cell>
          <cell r="W33">
            <v>0</v>
          </cell>
          <cell r="X33">
            <v>47</v>
          </cell>
          <cell r="Y33">
            <v>2</v>
          </cell>
          <cell r="Z33">
            <v>431</v>
          </cell>
          <cell r="AA33">
            <v>1</v>
          </cell>
          <cell r="AB33">
            <v>0</v>
          </cell>
          <cell r="AC33">
            <v>15</v>
          </cell>
          <cell r="AD33">
            <v>16</v>
          </cell>
          <cell r="AE33">
            <v>447</v>
          </cell>
          <cell r="AF33">
            <v>1110</v>
          </cell>
          <cell r="AG33">
            <v>0</v>
          </cell>
          <cell r="AH33">
            <v>13</v>
          </cell>
          <cell r="AI33">
            <v>6</v>
          </cell>
          <cell r="AJ33">
            <v>19</v>
          </cell>
          <cell r="AK33">
            <v>0</v>
          </cell>
          <cell r="AL33">
            <v>0</v>
          </cell>
          <cell r="AM33">
            <v>38</v>
          </cell>
          <cell r="AN33">
            <v>0</v>
          </cell>
          <cell r="AO33">
            <v>0</v>
          </cell>
          <cell r="AP33">
            <v>0</v>
          </cell>
          <cell r="AQ33">
            <v>0</v>
          </cell>
          <cell r="AR33">
            <v>0</v>
          </cell>
          <cell r="AS33">
            <v>0</v>
          </cell>
          <cell r="AT33">
            <v>0</v>
          </cell>
          <cell r="AU33">
            <v>0</v>
          </cell>
          <cell r="AV33">
            <v>0</v>
          </cell>
          <cell r="AW33">
            <v>0</v>
          </cell>
          <cell r="AX33">
            <v>0</v>
          </cell>
          <cell r="AY33">
            <v>1</v>
          </cell>
          <cell r="AZ33">
            <v>0</v>
          </cell>
          <cell r="BA33">
            <v>1</v>
          </cell>
          <cell r="BB33">
            <v>0</v>
          </cell>
          <cell r="BC33">
            <v>0</v>
          </cell>
          <cell r="BD33">
            <v>2</v>
          </cell>
          <cell r="BE33">
            <v>0</v>
          </cell>
          <cell r="BF33">
            <v>0</v>
          </cell>
          <cell r="BG33">
            <v>0</v>
          </cell>
          <cell r="BH33">
            <v>0</v>
          </cell>
          <cell r="BI33">
            <v>0</v>
          </cell>
          <cell r="BJ33">
            <v>0</v>
          </cell>
          <cell r="BK33">
            <v>2</v>
          </cell>
          <cell r="BL33">
            <v>0</v>
          </cell>
          <cell r="BM33">
            <v>0</v>
          </cell>
          <cell r="BN33">
            <v>0</v>
          </cell>
          <cell r="BO33">
            <v>0</v>
          </cell>
          <cell r="BP33">
            <v>0</v>
          </cell>
        </row>
        <row r="34">
          <cell r="A34" t="str">
            <v>Whittlesey</v>
          </cell>
          <cell r="C34">
            <v>290</v>
          </cell>
          <cell r="D34">
            <v>834</v>
          </cell>
          <cell r="E34">
            <v>10</v>
          </cell>
          <cell r="F34">
            <v>1134</v>
          </cell>
          <cell r="G34">
            <v>52</v>
          </cell>
          <cell r="H34">
            <v>134</v>
          </cell>
          <cell r="I34">
            <v>0</v>
          </cell>
          <cell r="J34">
            <v>0</v>
          </cell>
          <cell r="K34">
            <v>2</v>
          </cell>
          <cell r="L34">
            <v>0</v>
          </cell>
          <cell r="M34">
            <v>0</v>
          </cell>
          <cell r="N34">
            <v>0</v>
          </cell>
          <cell r="O34">
            <v>188</v>
          </cell>
          <cell r="P34">
            <v>49</v>
          </cell>
          <cell r="Q34">
            <v>39</v>
          </cell>
          <cell r="R34">
            <v>4</v>
          </cell>
          <cell r="S34">
            <v>1</v>
          </cell>
          <cell r="T34">
            <v>93</v>
          </cell>
          <cell r="U34">
            <v>1415</v>
          </cell>
          <cell r="V34">
            <v>1061</v>
          </cell>
          <cell r="W34">
            <v>0</v>
          </cell>
          <cell r="X34">
            <v>109</v>
          </cell>
          <cell r="Y34">
            <v>3</v>
          </cell>
          <cell r="Z34">
            <v>1173</v>
          </cell>
          <cell r="AA34">
            <v>20</v>
          </cell>
          <cell r="AB34">
            <v>4</v>
          </cell>
          <cell r="AC34">
            <v>29</v>
          </cell>
          <cell r="AD34">
            <v>53</v>
          </cell>
          <cell r="AE34">
            <v>1226</v>
          </cell>
          <cell r="AF34">
            <v>2641</v>
          </cell>
          <cell r="AG34">
            <v>0</v>
          </cell>
          <cell r="AH34">
            <v>0</v>
          </cell>
          <cell r="AI34">
            <v>1</v>
          </cell>
          <cell r="AJ34">
            <v>20</v>
          </cell>
          <cell r="AK34">
            <v>0</v>
          </cell>
          <cell r="AL34">
            <v>0</v>
          </cell>
          <cell r="AM34">
            <v>21</v>
          </cell>
          <cell r="AN34">
            <v>0</v>
          </cell>
          <cell r="AO34">
            <v>20</v>
          </cell>
          <cell r="AP34">
            <v>20</v>
          </cell>
          <cell r="AQ34">
            <v>0</v>
          </cell>
          <cell r="AR34">
            <v>0</v>
          </cell>
          <cell r="AS34">
            <v>0</v>
          </cell>
          <cell r="AT34">
            <v>0</v>
          </cell>
          <cell r="AU34">
            <v>0</v>
          </cell>
          <cell r="AV34">
            <v>0</v>
          </cell>
          <cell r="AW34">
            <v>0</v>
          </cell>
          <cell r="AX34">
            <v>0</v>
          </cell>
          <cell r="AY34">
            <v>0</v>
          </cell>
          <cell r="AZ34">
            <v>2</v>
          </cell>
          <cell r="BA34">
            <v>3</v>
          </cell>
          <cell r="BB34">
            <v>2</v>
          </cell>
          <cell r="BC34">
            <v>0</v>
          </cell>
          <cell r="BD34">
            <v>7</v>
          </cell>
          <cell r="BE34">
            <v>0</v>
          </cell>
          <cell r="BF34">
            <v>0</v>
          </cell>
          <cell r="BG34">
            <v>0</v>
          </cell>
          <cell r="BH34">
            <v>0</v>
          </cell>
          <cell r="BI34">
            <v>0</v>
          </cell>
          <cell r="BJ34">
            <v>0</v>
          </cell>
          <cell r="BK34">
            <v>7</v>
          </cell>
          <cell r="BL34">
            <v>0</v>
          </cell>
          <cell r="BM34">
            <v>0</v>
          </cell>
          <cell r="BN34">
            <v>0</v>
          </cell>
          <cell r="BO34">
            <v>0</v>
          </cell>
          <cell r="BP34">
            <v>0</v>
          </cell>
        </row>
        <row r="35">
          <cell r="A35" t="str">
            <v>Willingham</v>
          </cell>
          <cell r="C35">
            <v>147</v>
          </cell>
          <cell r="D35">
            <v>391</v>
          </cell>
          <cell r="E35">
            <v>1</v>
          </cell>
          <cell r="F35">
            <v>539</v>
          </cell>
          <cell r="G35">
            <v>29</v>
          </cell>
          <cell r="H35">
            <v>50</v>
          </cell>
          <cell r="I35">
            <v>0</v>
          </cell>
          <cell r="J35">
            <v>0</v>
          </cell>
          <cell r="K35">
            <v>0</v>
          </cell>
          <cell r="L35">
            <v>0</v>
          </cell>
          <cell r="M35">
            <v>0</v>
          </cell>
          <cell r="N35">
            <v>0</v>
          </cell>
          <cell r="O35">
            <v>79</v>
          </cell>
          <cell r="P35">
            <v>8</v>
          </cell>
          <cell r="Q35">
            <v>5</v>
          </cell>
          <cell r="R35">
            <v>2</v>
          </cell>
          <cell r="S35">
            <v>3</v>
          </cell>
          <cell r="T35">
            <v>18</v>
          </cell>
          <cell r="U35">
            <v>636</v>
          </cell>
          <cell r="V35">
            <v>582</v>
          </cell>
          <cell r="W35">
            <v>1</v>
          </cell>
          <cell r="X35">
            <v>78</v>
          </cell>
          <cell r="Y35">
            <v>0</v>
          </cell>
          <cell r="Z35">
            <v>661</v>
          </cell>
          <cell r="AA35">
            <v>10</v>
          </cell>
          <cell r="AB35">
            <v>1</v>
          </cell>
          <cell r="AC35">
            <v>28</v>
          </cell>
          <cell r="AD35">
            <v>39</v>
          </cell>
          <cell r="AE35">
            <v>700</v>
          </cell>
          <cell r="AF35">
            <v>1336</v>
          </cell>
          <cell r="AG35">
            <v>0</v>
          </cell>
          <cell r="AH35">
            <v>0</v>
          </cell>
          <cell r="AI35">
            <v>2</v>
          </cell>
          <cell r="AJ35">
            <v>0</v>
          </cell>
          <cell r="AK35">
            <v>0</v>
          </cell>
          <cell r="AL35">
            <v>0</v>
          </cell>
          <cell r="AM35">
            <v>2</v>
          </cell>
          <cell r="AN35">
            <v>0</v>
          </cell>
          <cell r="AO35">
            <v>3</v>
          </cell>
          <cell r="AP35">
            <v>3</v>
          </cell>
          <cell r="AQ35">
            <v>0</v>
          </cell>
          <cell r="AR35">
            <v>0</v>
          </cell>
          <cell r="AS35">
            <v>0</v>
          </cell>
          <cell r="AT35">
            <v>0</v>
          </cell>
          <cell r="AU35">
            <v>0</v>
          </cell>
          <cell r="AV35">
            <v>0</v>
          </cell>
          <cell r="AW35">
            <v>0</v>
          </cell>
          <cell r="AX35">
            <v>0</v>
          </cell>
          <cell r="AY35">
            <v>0</v>
          </cell>
          <cell r="AZ35">
            <v>0</v>
          </cell>
          <cell r="BA35">
            <v>0</v>
          </cell>
          <cell r="BB35">
            <v>0</v>
          </cell>
          <cell r="BC35">
            <v>0</v>
          </cell>
          <cell r="BD35">
            <v>0</v>
          </cell>
          <cell r="BE35">
            <v>0</v>
          </cell>
          <cell r="BF35">
            <v>0</v>
          </cell>
          <cell r="BG35">
            <v>0</v>
          </cell>
          <cell r="BH35">
            <v>0</v>
          </cell>
          <cell r="BI35">
            <v>0</v>
          </cell>
          <cell r="BJ35">
            <v>0</v>
          </cell>
          <cell r="BK35">
            <v>0</v>
          </cell>
          <cell r="BL35">
            <v>0</v>
          </cell>
          <cell r="BM35">
            <v>0</v>
          </cell>
          <cell r="BN35">
            <v>0</v>
          </cell>
          <cell r="BO35">
            <v>0</v>
          </cell>
          <cell r="BP35">
            <v>0</v>
          </cell>
        </row>
        <row r="36">
          <cell r="A36" t="str">
            <v>Wisbech</v>
          </cell>
          <cell r="C36">
            <v>710</v>
          </cell>
          <cell r="D36">
            <v>1717</v>
          </cell>
          <cell r="E36">
            <v>86</v>
          </cell>
          <cell r="F36">
            <v>2513</v>
          </cell>
          <cell r="G36">
            <v>200</v>
          </cell>
          <cell r="H36">
            <v>464</v>
          </cell>
          <cell r="I36">
            <v>1</v>
          </cell>
          <cell r="J36">
            <v>0</v>
          </cell>
          <cell r="K36">
            <v>22</v>
          </cell>
          <cell r="L36">
            <v>2</v>
          </cell>
          <cell r="M36">
            <v>0</v>
          </cell>
          <cell r="N36">
            <v>0</v>
          </cell>
          <cell r="O36">
            <v>689</v>
          </cell>
          <cell r="P36">
            <v>85</v>
          </cell>
          <cell r="Q36">
            <v>99</v>
          </cell>
          <cell r="R36">
            <v>0</v>
          </cell>
          <cell r="S36">
            <v>1</v>
          </cell>
          <cell r="T36">
            <v>185</v>
          </cell>
          <cell r="U36">
            <v>3387</v>
          </cell>
          <cell r="V36">
            <v>1505</v>
          </cell>
          <cell r="W36">
            <v>1</v>
          </cell>
          <cell r="X36">
            <v>405</v>
          </cell>
          <cell r="Y36">
            <v>13</v>
          </cell>
          <cell r="Z36">
            <v>1924</v>
          </cell>
          <cell r="AA36">
            <v>24</v>
          </cell>
          <cell r="AB36">
            <v>10</v>
          </cell>
          <cell r="AC36">
            <v>48</v>
          </cell>
          <cell r="AD36">
            <v>82</v>
          </cell>
          <cell r="AE36">
            <v>2006</v>
          </cell>
          <cell r="AF36">
            <v>5393</v>
          </cell>
          <cell r="AG36">
            <v>1</v>
          </cell>
          <cell r="AH36">
            <v>7</v>
          </cell>
          <cell r="AI36">
            <v>3</v>
          </cell>
          <cell r="AJ36">
            <v>83</v>
          </cell>
          <cell r="AK36">
            <v>0</v>
          </cell>
          <cell r="AL36">
            <v>0</v>
          </cell>
          <cell r="AM36">
            <v>94</v>
          </cell>
          <cell r="AN36">
            <v>0</v>
          </cell>
          <cell r="AO36">
            <v>14</v>
          </cell>
          <cell r="AP36">
            <v>14</v>
          </cell>
          <cell r="AQ36">
            <v>0</v>
          </cell>
          <cell r="AR36">
            <v>0</v>
          </cell>
          <cell r="AS36">
            <v>0</v>
          </cell>
          <cell r="AT36">
            <v>0</v>
          </cell>
          <cell r="AU36">
            <v>0</v>
          </cell>
          <cell r="AV36">
            <v>0</v>
          </cell>
          <cell r="AW36">
            <v>0</v>
          </cell>
          <cell r="AX36">
            <v>0</v>
          </cell>
          <cell r="AY36">
            <v>10</v>
          </cell>
          <cell r="AZ36">
            <v>7</v>
          </cell>
          <cell r="BA36">
            <v>11</v>
          </cell>
          <cell r="BB36">
            <v>2</v>
          </cell>
          <cell r="BC36">
            <v>1</v>
          </cell>
          <cell r="BD36">
            <v>31</v>
          </cell>
          <cell r="BE36">
            <v>0</v>
          </cell>
          <cell r="BF36">
            <v>0</v>
          </cell>
          <cell r="BG36">
            <v>0</v>
          </cell>
          <cell r="BH36">
            <v>0</v>
          </cell>
          <cell r="BI36">
            <v>0</v>
          </cell>
          <cell r="BJ36">
            <v>0</v>
          </cell>
          <cell r="BK36">
            <v>31</v>
          </cell>
          <cell r="BL36">
            <v>0</v>
          </cell>
          <cell r="BM36">
            <v>0</v>
          </cell>
          <cell r="BN36">
            <v>0</v>
          </cell>
          <cell r="BO36">
            <v>0</v>
          </cell>
          <cell r="BP36">
            <v>1</v>
          </cell>
        </row>
        <row r="37">
          <cell r="A37" t="str">
            <v>Yaxley</v>
          </cell>
          <cell r="C37">
            <v>220</v>
          </cell>
          <cell r="D37">
            <v>594</v>
          </cell>
          <cell r="E37">
            <v>6</v>
          </cell>
          <cell r="F37">
            <v>820</v>
          </cell>
          <cell r="G37">
            <v>50</v>
          </cell>
          <cell r="H37">
            <v>121</v>
          </cell>
          <cell r="I37">
            <v>2</v>
          </cell>
          <cell r="J37">
            <v>0</v>
          </cell>
          <cell r="K37">
            <v>0</v>
          </cell>
          <cell r="L37">
            <v>0</v>
          </cell>
          <cell r="M37">
            <v>0</v>
          </cell>
          <cell r="N37">
            <v>0</v>
          </cell>
          <cell r="O37">
            <v>173</v>
          </cell>
          <cell r="P37">
            <v>66</v>
          </cell>
          <cell r="Q37">
            <v>48</v>
          </cell>
          <cell r="R37">
            <v>2</v>
          </cell>
          <cell r="S37">
            <v>4</v>
          </cell>
          <cell r="T37">
            <v>120</v>
          </cell>
          <cell r="U37">
            <v>1113</v>
          </cell>
          <cell r="V37">
            <v>1286</v>
          </cell>
          <cell r="W37">
            <v>0</v>
          </cell>
          <cell r="X37">
            <v>142</v>
          </cell>
          <cell r="Y37">
            <v>11</v>
          </cell>
          <cell r="Z37">
            <v>1439</v>
          </cell>
          <cell r="AA37">
            <v>11</v>
          </cell>
          <cell r="AB37">
            <v>4</v>
          </cell>
          <cell r="AC37">
            <v>38</v>
          </cell>
          <cell r="AD37">
            <v>53</v>
          </cell>
          <cell r="AE37">
            <v>1492</v>
          </cell>
          <cell r="AF37">
            <v>2605</v>
          </cell>
          <cell r="AG37">
            <v>0</v>
          </cell>
          <cell r="AH37">
            <v>0</v>
          </cell>
          <cell r="AI37">
            <v>0</v>
          </cell>
          <cell r="AJ37">
            <v>22</v>
          </cell>
          <cell r="AK37">
            <v>0</v>
          </cell>
          <cell r="AL37">
            <v>0</v>
          </cell>
          <cell r="AM37">
            <v>22</v>
          </cell>
          <cell r="AN37">
            <v>0</v>
          </cell>
          <cell r="AO37">
            <v>5</v>
          </cell>
          <cell r="AP37">
            <v>5</v>
          </cell>
          <cell r="AQ37">
            <v>0</v>
          </cell>
          <cell r="AR37">
            <v>0</v>
          </cell>
          <cell r="AS37">
            <v>0</v>
          </cell>
          <cell r="AT37">
            <v>0</v>
          </cell>
          <cell r="AU37">
            <v>0</v>
          </cell>
          <cell r="AV37">
            <v>0</v>
          </cell>
          <cell r="AW37">
            <v>0</v>
          </cell>
          <cell r="AX37">
            <v>0</v>
          </cell>
          <cell r="AY37">
            <v>0</v>
          </cell>
          <cell r="AZ37">
            <v>0</v>
          </cell>
          <cell r="BA37">
            <v>0</v>
          </cell>
          <cell r="BB37">
            <v>0</v>
          </cell>
          <cell r="BC37">
            <v>0</v>
          </cell>
          <cell r="BD37">
            <v>0</v>
          </cell>
          <cell r="BE37">
            <v>0</v>
          </cell>
          <cell r="BF37">
            <v>0</v>
          </cell>
          <cell r="BG37">
            <v>0</v>
          </cell>
          <cell r="BH37">
            <v>0</v>
          </cell>
          <cell r="BI37">
            <v>0</v>
          </cell>
          <cell r="BJ37">
            <v>0</v>
          </cell>
          <cell r="BK37">
            <v>0</v>
          </cell>
          <cell r="BL37">
            <v>0</v>
          </cell>
          <cell r="BM37">
            <v>0</v>
          </cell>
          <cell r="BN37">
            <v>0</v>
          </cell>
          <cell r="BO37">
            <v>0</v>
          </cell>
          <cell r="BP37">
            <v>0</v>
          </cell>
        </row>
        <row r="38">
          <cell r="A38" t="str">
            <v>Grand Total</v>
          </cell>
          <cell r="C38">
            <v>13010</v>
          </cell>
          <cell r="D38">
            <v>34010</v>
          </cell>
          <cell r="E38">
            <v>526</v>
          </cell>
          <cell r="F38">
            <v>47546</v>
          </cell>
          <cell r="G38">
            <v>5865</v>
          </cell>
          <cell r="H38">
            <v>12315</v>
          </cell>
          <cell r="I38">
            <v>14</v>
          </cell>
          <cell r="J38">
            <v>26</v>
          </cell>
          <cell r="K38">
            <v>635</v>
          </cell>
          <cell r="L38">
            <v>163</v>
          </cell>
          <cell r="M38">
            <v>8</v>
          </cell>
          <cell r="N38">
            <v>1</v>
          </cell>
          <cell r="O38">
            <v>19027</v>
          </cell>
          <cell r="P38">
            <v>2002</v>
          </cell>
          <cell r="Q38">
            <v>1796</v>
          </cell>
          <cell r="R38">
            <v>106</v>
          </cell>
          <cell r="S38">
            <v>117</v>
          </cell>
          <cell r="T38">
            <v>4021</v>
          </cell>
          <cell r="U38">
            <v>70594</v>
          </cell>
          <cell r="V38">
            <v>70014</v>
          </cell>
          <cell r="W38">
            <v>134</v>
          </cell>
          <cell r="X38">
            <v>10537</v>
          </cell>
          <cell r="Y38">
            <v>395</v>
          </cell>
          <cell r="Z38">
            <v>81080</v>
          </cell>
          <cell r="AA38">
            <v>992</v>
          </cell>
          <cell r="AB38">
            <v>419</v>
          </cell>
          <cell r="AC38">
            <v>2364</v>
          </cell>
          <cell r="AD38">
            <v>3775</v>
          </cell>
          <cell r="AE38">
            <v>84855</v>
          </cell>
          <cell r="AF38">
            <v>155449</v>
          </cell>
          <cell r="AG38">
            <v>7</v>
          </cell>
          <cell r="AH38">
            <v>169</v>
          </cell>
          <cell r="AI38">
            <v>65</v>
          </cell>
          <cell r="AJ38">
            <v>1268</v>
          </cell>
          <cell r="AK38">
            <v>0</v>
          </cell>
          <cell r="AL38">
            <v>3</v>
          </cell>
          <cell r="AM38">
            <v>1512</v>
          </cell>
          <cell r="AN38">
            <v>4</v>
          </cell>
          <cell r="AO38">
            <v>1042</v>
          </cell>
          <cell r="AP38">
            <v>1046</v>
          </cell>
          <cell r="AQ38">
            <v>6</v>
          </cell>
          <cell r="AR38">
            <v>3</v>
          </cell>
          <cell r="AS38">
            <v>4</v>
          </cell>
          <cell r="AT38">
            <v>1</v>
          </cell>
          <cell r="AU38">
            <v>0</v>
          </cell>
          <cell r="AV38">
            <v>14</v>
          </cell>
          <cell r="AW38">
            <v>6</v>
          </cell>
          <cell r="AX38">
            <v>4</v>
          </cell>
          <cell r="AY38">
            <v>308</v>
          </cell>
          <cell r="AZ38">
            <v>187</v>
          </cell>
          <cell r="BA38">
            <v>315</v>
          </cell>
          <cell r="BB38">
            <v>192</v>
          </cell>
          <cell r="BC38">
            <v>16</v>
          </cell>
          <cell r="BD38">
            <v>1028</v>
          </cell>
          <cell r="BE38">
            <v>0</v>
          </cell>
          <cell r="BF38">
            <v>0</v>
          </cell>
          <cell r="BG38">
            <v>0</v>
          </cell>
          <cell r="BH38">
            <v>0</v>
          </cell>
          <cell r="BI38">
            <v>0</v>
          </cell>
          <cell r="BJ38">
            <v>0</v>
          </cell>
          <cell r="BK38">
            <v>1042</v>
          </cell>
          <cell r="BL38">
            <v>603</v>
          </cell>
          <cell r="BM38">
            <v>0</v>
          </cell>
          <cell r="BN38">
            <v>0</v>
          </cell>
          <cell r="BO38">
            <v>0</v>
          </cell>
          <cell r="BP38">
            <v>29</v>
          </cell>
        </row>
        <row r="40">
          <cell r="A40" t="str">
            <v>Library Access Points/Community or Jointly Run Libraries</v>
          </cell>
          <cell r="C40" t="str">
            <v>Adult
Fiction
Hardback</v>
          </cell>
          <cell r="D40" t="str">
            <v>Adult
Fiction
Paperback</v>
          </cell>
          <cell r="E40" t="str">
            <v>Quick
Pick
Fiction</v>
          </cell>
          <cell r="F40" t="str">
            <v>Total
Adult
Fiction</v>
          </cell>
          <cell r="G40" t="str">
            <v>Adult
Non-Fiction
Hardback</v>
          </cell>
          <cell r="H40" t="str">
            <v>Adult
Non-Fiction
Paperback</v>
          </cell>
          <cell r="I40" t="str">
            <v>Quick
Pick
Non-Fiction</v>
          </cell>
          <cell r="J40" t="str">
            <v>Magazine
for Loan</v>
          </cell>
          <cell r="K40" t="str">
            <v>Map</v>
          </cell>
          <cell r="L40" t="str">
            <v>Music &amp;
Vocal
Scores</v>
          </cell>
          <cell r="M40" t="str">
            <v>Inter-
Library
Loan</v>
          </cell>
          <cell r="N40" t="str">
            <v>Reference</v>
          </cell>
          <cell r="O40" t="str">
            <v>Total
Adult
Non
Fiction</v>
          </cell>
          <cell r="P40" t="str">
            <v>Adult
Fiction
Large Print
Hardback</v>
          </cell>
          <cell r="Q40" t="str">
            <v>Adult 
Fiction
Large Print
Paperback</v>
          </cell>
          <cell r="R40" t="str">
            <v>Adult
Non-fiction
Large Print
Hardback</v>
          </cell>
          <cell r="S40" t="str">
            <v>Adult
Non-fiction
Large Print
Paperback</v>
          </cell>
          <cell r="T40" t="str">
            <v>Total
Adult
Large
Print</v>
          </cell>
          <cell r="U40" t="str">
            <v>Total
Adult
Book
Issues</v>
          </cell>
          <cell r="V40" t="str">
            <v>Junior
Fiction</v>
          </cell>
          <cell r="W40" t="str">
            <v>Junior
Large
Print</v>
          </cell>
          <cell r="X40" t="str">
            <v>Junior
Non
Fiction</v>
          </cell>
          <cell r="Y40" t="str">
            <v>Picture
Books</v>
          </cell>
          <cell r="Z40" t="str">
            <v>Total
Junior
Books</v>
          </cell>
          <cell r="AA40" t="str">
            <v>Young
Adult</v>
          </cell>
          <cell r="AB40" t="str">
            <v>Young
Adult
Plus</v>
          </cell>
          <cell r="AC40" t="str">
            <v>Teen-
ager</v>
          </cell>
          <cell r="AD40" t="str">
            <v>Total
Young
Adult
Books</v>
          </cell>
          <cell r="AE40" t="str">
            <v>Total
Children's
Book
Issues</v>
          </cell>
          <cell r="AF40" t="str">
            <v>Total
Book
Issues</v>
          </cell>
          <cell r="AG40" t="str">
            <v>Adult
Spoken
Word
Cassette</v>
          </cell>
          <cell r="AH40" t="str">
            <v>Adult
Spoken Word
Cassette Set</v>
          </cell>
          <cell r="AI40" t="str">
            <v>Adult
Spoken
Word
CD</v>
          </cell>
          <cell r="AJ40" t="str">
            <v>Adult
Spoken
Word
CD Set</v>
          </cell>
          <cell r="AK40" t="str">
            <v>Adult
Spoken
Word
Free</v>
          </cell>
          <cell r="AL40" t="str">
            <v>MP3
Spoken Word
CD</v>
          </cell>
          <cell r="AM40" t="str">
            <v>Total
Adult
Spoken
Word</v>
          </cell>
          <cell r="AN40" t="str">
            <v>Children's
Spoken
Word
Cassette
Set</v>
          </cell>
          <cell r="AO40" t="str">
            <v>Children's
Spoken
Word
CD Set</v>
          </cell>
          <cell r="AP40" t="str">
            <v>Total
Children's
Spoken
Word</v>
          </cell>
          <cell r="AQ40" t="str">
            <v>Blu-Ray
U</v>
          </cell>
          <cell r="AR40" t="str">
            <v>Blu-Ray
PG</v>
          </cell>
          <cell r="AS40" t="str">
            <v>Blu-Ray
12</v>
          </cell>
          <cell r="AT40" t="str">
            <v>Blu-Ray
15</v>
          </cell>
          <cell r="AU40" t="str">
            <v>Blu-Ray
18</v>
          </cell>
          <cell r="AV40" t="str">
            <v>Total
Blu-Ray</v>
          </cell>
          <cell r="AW40" t="str">
            <v>DVD
Free</v>
          </cell>
          <cell r="AX40" t="str">
            <v>DVD
Short</v>
          </cell>
          <cell r="AY40" t="str">
            <v>DVD
U</v>
          </cell>
          <cell r="AZ40" t="str">
            <v>DVD
PG</v>
          </cell>
          <cell r="BA40" t="str">
            <v>DVD
12</v>
          </cell>
          <cell r="BB40" t="str">
            <v>DVD
15</v>
          </cell>
          <cell r="BC40" t="str">
            <v>DVD
18</v>
          </cell>
          <cell r="BD40" t="str">
            <v>Total
DVD</v>
          </cell>
          <cell r="BE40" t="str">
            <v>DVD
Premier
U</v>
          </cell>
          <cell r="BF40" t="str">
            <v>DVD
Premier
PG</v>
          </cell>
          <cell r="BG40" t="str">
            <v>DVD
Premier
12</v>
          </cell>
          <cell r="BH40" t="str">
            <v>DVD
Premier
15</v>
          </cell>
          <cell r="BI40" t="str">
            <v>DVD
Premier
18</v>
          </cell>
          <cell r="BJ40" t="str">
            <v>Total
DVD
Premier</v>
          </cell>
          <cell r="BK40" t="str">
            <v>Total
Blu-Ray
and DVD
Issues</v>
          </cell>
          <cell r="BL40" t="str">
            <v>Music
CD</v>
          </cell>
          <cell r="BM40" t="str">
            <v>CD-ROM</v>
          </cell>
          <cell r="BN40" t="str">
            <v>Local
Studies
Videos</v>
          </cell>
          <cell r="BO40" t="str">
            <v>A/V
Equipment</v>
          </cell>
          <cell r="BP40" t="str">
            <v>Devices
and
Electronics</v>
          </cell>
        </row>
        <row r="41">
          <cell r="A41" t="str">
            <v>Bassingbourn</v>
          </cell>
          <cell r="C41">
            <v>16</v>
          </cell>
          <cell r="D41">
            <v>163</v>
          </cell>
          <cell r="E41">
            <v>4</v>
          </cell>
          <cell r="F41">
            <v>183</v>
          </cell>
          <cell r="G41">
            <v>14</v>
          </cell>
          <cell r="H41">
            <v>17</v>
          </cell>
          <cell r="I41">
            <v>0</v>
          </cell>
          <cell r="J41">
            <v>0</v>
          </cell>
          <cell r="K41">
            <v>0</v>
          </cell>
          <cell r="L41">
            <v>1</v>
          </cell>
          <cell r="M41">
            <v>0</v>
          </cell>
          <cell r="N41">
            <v>0</v>
          </cell>
          <cell r="O41">
            <v>32</v>
          </cell>
          <cell r="P41">
            <v>2</v>
          </cell>
          <cell r="Q41">
            <v>6</v>
          </cell>
          <cell r="R41">
            <v>3</v>
          </cell>
          <cell r="S41">
            <v>0</v>
          </cell>
          <cell r="T41">
            <v>11</v>
          </cell>
          <cell r="U41">
            <v>226</v>
          </cell>
          <cell r="V41">
            <v>295</v>
          </cell>
          <cell r="W41">
            <v>15</v>
          </cell>
          <cell r="X41">
            <v>11</v>
          </cell>
          <cell r="Y41">
            <v>1</v>
          </cell>
          <cell r="Z41">
            <v>322</v>
          </cell>
          <cell r="AA41">
            <v>5</v>
          </cell>
          <cell r="AB41">
            <v>0</v>
          </cell>
          <cell r="AC41">
            <v>1</v>
          </cell>
          <cell r="AD41">
            <v>6</v>
          </cell>
          <cell r="AE41">
            <v>328</v>
          </cell>
          <cell r="AF41">
            <v>554</v>
          </cell>
          <cell r="AG41">
            <v>0</v>
          </cell>
          <cell r="AH41">
            <v>0</v>
          </cell>
          <cell r="AI41">
            <v>0</v>
          </cell>
          <cell r="AJ41">
            <v>1</v>
          </cell>
          <cell r="AK41">
            <v>0</v>
          </cell>
          <cell r="AL41">
            <v>0</v>
          </cell>
          <cell r="AM41">
            <v>1</v>
          </cell>
          <cell r="AN41">
            <v>0</v>
          </cell>
          <cell r="AO41">
            <v>2</v>
          </cell>
          <cell r="AP41">
            <v>2</v>
          </cell>
          <cell r="AQ41">
            <v>0</v>
          </cell>
          <cell r="AR41">
            <v>0</v>
          </cell>
          <cell r="AS41">
            <v>0</v>
          </cell>
          <cell r="AT41">
            <v>0</v>
          </cell>
          <cell r="AU41">
            <v>0</v>
          </cell>
          <cell r="AV41">
            <v>0</v>
          </cell>
          <cell r="AW41">
            <v>0</v>
          </cell>
          <cell r="AX41">
            <v>1</v>
          </cell>
          <cell r="AY41">
            <v>0</v>
          </cell>
          <cell r="AZ41">
            <v>0</v>
          </cell>
          <cell r="BA41">
            <v>0</v>
          </cell>
          <cell r="BB41">
            <v>0</v>
          </cell>
          <cell r="BC41">
            <v>0</v>
          </cell>
          <cell r="BD41">
            <v>1</v>
          </cell>
          <cell r="BE41">
            <v>0</v>
          </cell>
          <cell r="BF41">
            <v>0</v>
          </cell>
          <cell r="BG41">
            <v>0</v>
          </cell>
          <cell r="BH41">
            <v>0</v>
          </cell>
          <cell r="BI41">
            <v>0</v>
          </cell>
          <cell r="BJ41">
            <v>0</v>
          </cell>
          <cell r="BK41">
            <v>1</v>
          </cell>
          <cell r="BL41">
            <v>0</v>
          </cell>
          <cell r="BM41">
            <v>0</v>
          </cell>
          <cell r="BN41">
            <v>0</v>
          </cell>
          <cell r="BO41">
            <v>0</v>
          </cell>
          <cell r="BP41">
            <v>0</v>
          </cell>
        </row>
        <row r="42">
          <cell r="A42" t="str">
            <v>Bottisham</v>
          </cell>
          <cell r="C42">
            <v>28</v>
          </cell>
          <cell r="D42">
            <v>208</v>
          </cell>
          <cell r="E42">
            <v>6</v>
          </cell>
          <cell r="F42">
            <v>242</v>
          </cell>
          <cell r="G42">
            <v>17</v>
          </cell>
          <cell r="H42">
            <v>24</v>
          </cell>
          <cell r="I42">
            <v>1</v>
          </cell>
          <cell r="J42">
            <v>0</v>
          </cell>
          <cell r="K42">
            <v>0</v>
          </cell>
          <cell r="L42">
            <v>0</v>
          </cell>
          <cell r="M42">
            <v>0</v>
          </cell>
          <cell r="N42">
            <v>0</v>
          </cell>
          <cell r="O42">
            <v>42</v>
          </cell>
          <cell r="P42">
            <v>3</v>
          </cell>
          <cell r="Q42">
            <v>13</v>
          </cell>
          <cell r="R42">
            <v>0</v>
          </cell>
          <cell r="S42">
            <v>0</v>
          </cell>
          <cell r="T42">
            <v>16</v>
          </cell>
          <cell r="U42">
            <v>300</v>
          </cell>
          <cell r="V42">
            <v>716</v>
          </cell>
          <cell r="W42">
            <v>3</v>
          </cell>
          <cell r="X42">
            <v>138</v>
          </cell>
          <cell r="Y42">
            <v>56</v>
          </cell>
          <cell r="Z42">
            <v>913</v>
          </cell>
          <cell r="AA42">
            <v>209</v>
          </cell>
          <cell r="AB42">
            <v>47</v>
          </cell>
          <cell r="AC42">
            <v>9</v>
          </cell>
          <cell r="AD42">
            <v>265</v>
          </cell>
          <cell r="AE42">
            <v>1178</v>
          </cell>
          <cell r="AF42">
            <v>1478</v>
          </cell>
          <cell r="AG42">
            <v>0</v>
          </cell>
          <cell r="AH42">
            <v>0</v>
          </cell>
          <cell r="AI42">
            <v>0</v>
          </cell>
          <cell r="AJ42">
            <v>0</v>
          </cell>
          <cell r="AK42">
            <v>0</v>
          </cell>
          <cell r="AL42">
            <v>0</v>
          </cell>
          <cell r="AM42">
            <v>0</v>
          </cell>
          <cell r="AN42">
            <v>0</v>
          </cell>
          <cell r="AO42">
            <v>4</v>
          </cell>
          <cell r="AP42">
            <v>4</v>
          </cell>
          <cell r="AQ42">
            <v>0</v>
          </cell>
          <cell r="AR42">
            <v>0</v>
          </cell>
          <cell r="AS42">
            <v>0</v>
          </cell>
          <cell r="AT42">
            <v>0</v>
          </cell>
          <cell r="AU42">
            <v>0</v>
          </cell>
          <cell r="AV42">
            <v>0</v>
          </cell>
          <cell r="AW42">
            <v>0</v>
          </cell>
          <cell r="AX42">
            <v>0</v>
          </cell>
          <cell r="AY42">
            <v>0</v>
          </cell>
          <cell r="AZ42">
            <v>0</v>
          </cell>
          <cell r="BA42">
            <v>0</v>
          </cell>
          <cell r="BB42">
            <v>0</v>
          </cell>
          <cell r="BC42">
            <v>0</v>
          </cell>
          <cell r="BD42">
            <v>0</v>
          </cell>
          <cell r="BE42">
            <v>0</v>
          </cell>
          <cell r="BF42">
            <v>0</v>
          </cell>
          <cell r="BG42">
            <v>0</v>
          </cell>
          <cell r="BH42">
            <v>0</v>
          </cell>
          <cell r="BI42">
            <v>0</v>
          </cell>
          <cell r="BJ42">
            <v>0</v>
          </cell>
          <cell r="BK42">
            <v>0</v>
          </cell>
          <cell r="BL42">
            <v>0</v>
          </cell>
          <cell r="BM42">
            <v>0</v>
          </cell>
          <cell r="BN42">
            <v>0</v>
          </cell>
          <cell r="BO42">
            <v>0</v>
          </cell>
          <cell r="BP42">
            <v>0</v>
          </cell>
        </row>
        <row r="43">
          <cell r="A43" t="str">
            <v>Brampton</v>
          </cell>
          <cell r="C43">
            <v>14</v>
          </cell>
          <cell r="D43">
            <v>114</v>
          </cell>
          <cell r="E43">
            <v>0</v>
          </cell>
          <cell r="F43">
            <v>128</v>
          </cell>
          <cell r="G43">
            <v>9</v>
          </cell>
          <cell r="H43">
            <v>17</v>
          </cell>
          <cell r="I43">
            <v>0</v>
          </cell>
          <cell r="J43">
            <v>0</v>
          </cell>
          <cell r="K43">
            <v>0</v>
          </cell>
          <cell r="L43">
            <v>0</v>
          </cell>
          <cell r="M43">
            <v>0</v>
          </cell>
          <cell r="N43">
            <v>0</v>
          </cell>
          <cell r="O43">
            <v>26</v>
          </cell>
          <cell r="P43">
            <v>0</v>
          </cell>
          <cell r="Q43">
            <v>0</v>
          </cell>
          <cell r="R43">
            <v>0</v>
          </cell>
          <cell r="S43">
            <v>0</v>
          </cell>
          <cell r="T43">
            <v>0</v>
          </cell>
          <cell r="U43">
            <v>154</v>
          </cell>
          <cell r="V43">
            <v>188</v>
          </cell>
          <cell r="W43">
            <v>0</v>
          </cell>
          <cell r="X43">
            <v>25</v>
          </cell>
          <cell r="Y43">
            <v>5</v>
          </cell>
          <cell r="Z43">
            <v>218</v>
          </cell>
          <cell r="AA43">
            <v>5</v>
          </cell>
          <cell r="AB43">
            <v>2</v>
          </cell>
          <cell r="AC43">
            <v>3</v>
          </cell>
          <cell r="AD43">
            <v>10</v>
          </cell>
          <cell r="AE43">
            <v>228</v>
          </cell>
          <cell r="AF43">
            <v>382</v>
          </cell>
          <cell r="AG43">
            <v>0</v>
          </cell>
          <cell r="AH43">
            <v>0</v>
          </cell>
          <cell r="AI43">
            <v>0</v>
          </cell>
          <cell r="AJ43">
            <v>0</v>
          </cell>
          <cell r="AK43">
            <v>0</v>
          </cell>
          <cell r="AL43">
            <v>0</v>
          </cell>
          <cell r="AM43">
            <v>0</v>
          </cell>
          <cell r="AN43">
            <v>0</v>
          </cell>
          <cell r="AO43">
            <v>0</v>
          </cell>
          <cell r="AP43">
            <v>0</v>
          </cell>
          <cell r="AQ43">
            <v>0</v>
          </cell>
          <cell r="AR43">
            <v>0</v>
          </cell>
          <cell r="AS43">
            <v>0</v>
          </cell>
          <cell r="AT43">
            <v>0</v>
          </cell>
          <cell r="AU43">
            <v>0</v>
          </cell>
          <cell r="AV43">
            <v>0</v>
          </cell>
          <cell r="AW43">
            <v>0</v>
          </cell>
          <cell r="AX43">
            <v>0</v>
          </cell>
          <cell r="AY43">
            <v>0</v>
          </cell>
          <cell r="AZ43">
            <v>0</v>
          </cell>
          <cell r="BA43">
            <v>0</v>
          </cell>
          <cell r="BB43">
            <v>0</v>
          </cell>
          <cell r="BC43">
            <v>0</v>
          </cell>
          <cell r="BD43">
            <v>0</v>
          </cell>
          <cell r="BE43">
            <v>0</v>
          </cell>
          <cell r="BF43">
            <v>0</v>
          </cell>
          <cell r="BG43">
            <v>0</v>
          </cell>
          <cell r="BH43">
            <v>0</v>
          </cell>
          <cell r="BI43">
            <v>0</v>
          </cell>
          <cell r="BJ43">
            <v>0</v>
          </cell>
          <cell r="BK43">
            <v>0</v>
          </cell>
          <cell r="BL43">
            <v>0</v>
          </cell>
          <cell r="BM43">
            <v>0</v>
          </cell>
          <cell r="BN43">
            <v>0</v>
          </cell>
          <cell r="BO43">
            <v>0</v>
          </cell>
          <cell r="BP43">
            <v>0</v>
          </cell>
        </row>
        <row r="44">
          <cell r="A44" t="str">
            <v>Clay Farm</v>
          </cell>
          <cell r="C44">
            <v>65</v>
          </cell>
          <cell r="D44">
            <v>373</v>
          </cell>
          <cell r="E44">
            <v>1</v>
          </cell>
          <cell r="F44">
            <v>439</v>
          </cell>
          <cell r="G44">
            <v>91</v>
          </cell>
          <cell r="H44">
            <v>253</v>
          </cell>
          <cell r="I44">
            <v>0</v>
          </cell>
          <cell r="J44">
            <v>0</v>
          </cell>
          <cell r="K44">
            <v>0</v>
          </cell>
          <cell r="L44">
            <v>1</v>
          </cell>
          <cell r="M44">
            <v>0</v>
          </cell>
          <cell r="N44">
            <v>0</v>
          </cell>
          <cell r="O44">
            <v>345</v>
          </cell>
          <cell r="P44">
            <v>6</v>
          </cell>
          <cell r="Q44">
            <v>7</v>
          </cell>
          <cell r="R44">
            <v>0</v>
          </cell>
          <cell r="S44">
            <v>1</v>
          </cell>
          <cell r="T44">
            <v>14</v>
          </cell>
          <cell r="U44">
            <v>798</v>
          </cell>
          <cell r="V44">
            <v>2489</v>
          </cell>
          <cell r="W44">
            <v>0</v>
          </cell>
          <cell r="X44">
            <v>301</v>
          </cell>
          <cell r="Y44">
            <v>9</v>
          </cell>
          <cell r="Z44">
            <v>2799</v>
          </cell>
          <cell r="AA44">
            <v>31</v>
          </cell>
          <cell r="AB44">
            <v>12</v>
          </cell>
          <cell r="AC44">
            <v>67</v>
          </cell>
          <cell r="AD44">
            <v>110</v>
          </cell>
          <cell r="AE44">
            <v>2909</v>
          </cell>
          <cell r="AF44">
            <v>3707</v>
          </cell>
          <cell r="AG44">
            <v>0</v>
          </cell>
          <cell r="AH44">
            <v>0</v>
          </cell>
          <cell r="AI44">
            <v>0</v>
          </cell>
          <cell r="AJ44">
            <v>6</v>
          </cell>
          <cell r="AK44">
            <v>0</v>
          </cell>
          <cell r="AL44">
            <v>0</v>
          </cell>
          <cell r="AM44">
            <v>6</v>
          </cell>
          <cell r="AN44">
            <v>0</v>
          </cell>
          <cell r="AO44">
            <v>50</v>
          </cell>
          <cell r="AP44">
            <v>50</v>
          </cell>
          <cell r="AQ44">
            <v>0</v>
          </cell>
          <cell r="AR44">
            <v>0</v>
          </cell>
          <cell r="AS44">
            <v>0</v>
          </cell>
          <cell r="AT44">
            <v>0</v>
          </cell>
          <cell r="AU44">
            <v>0</v>
          </cell>
          <cell r="AV44">
            <v>0</v>
          </cell>
          <cell r="AW44">
            <v>0</v>
          </cell>
          <cell r="AX44">
            <v>0</v>
          </cell>
          <cell r="AY44">
            <v>0</v>
          </cell>
          <cell r="AZ44">
            <v>0</v>
          </cell>
          <cell r="BA44">
            <v>0</v>
          </cell>
          <cell r="BB44">
            <v>0</v>
          </cell>
          <cell r="BC44">
            <v>0</v>
          </cell>
          <cell r="BD44">
            <v>0</v>
          </cell>
          <cell r="BE44">
            <v>0</v>
          </cell>
          <cell r="BF44">
            <v>0</v>
          </cell>
          <cell r="BG44">
            <v>0</v>
          </cell>
          <cell r="BH44">
            <v>0</v>
          </cell>
          <cell r="BI44">
            <v>0</v>
          </cell>
          <cell r="BJ44">
            <v>0</v>
          </cell>
          <cell r="BK44">
            <v>0</v>
          </cell>
          <cell r="BL44">
            <v>0</v>
          </cell>
          <cell r="BM44">
            <v>0</v>
          </cell>
          <cell r="BN44">
            <v>0</v>
          </cell>
          <cell r="BO44">
            <v>0</v>
          </cell>
          <cell r="BP44">
            <v>0</v>
          </cell>
        </row>
        <row r="45">
          <cell r="A45" t="str">
            <v>Fulbourn</v>
          </cell>
          <cell r="C45">
            <v>54</v>
          </cell>
          <cell r="D45">
            <v>281</v>
          </cell>
          <cell r="E45">
            <v>3</v>
          </cell>
          <cell r="F45">
            <v>338</v>
          </cell>
          <cell r="G45">
            <v>38</v>
          </cell>
          <cell r="H45">
            <v>72</v>
          </cell>
          <cell r="I45">
            <v>0</v>
          </cell>
          <cell r="J45">
            <v>0</v>
          </cell>
          <cell r="K45">
            <v>0</v>
          </cell>
          <cell r="L45">
            <v>0</v>
          </cell>
          <cell r="M45">
            <v>0</v>
          </cell>
          <cell r="N45">
            <v>0</v>
          </cell>
          <cell r="O45">
            <v>110</v>
          </cell>
          <cell r="P45">
            <v>2</v>
          </cell>
          <cell r="Q45">
            <v>5</v>
          </cell>
          <cell r="R45">
            <v>0</v>
          </cell>
          <cell r="S45">
            <v>0</v>
          </cell>
          <cell r="T45">
            <v>7</v>
          </cell>
          <cell r="U45">
            <v>455</v>
          </cell>
          <cell r="V45">
            <v>737</v>
          </cell>
          <cell r="W45">
            <v>0</v>
          </cell>
          <cell r="X45">
            <v>46</v>
          </cell>
          <cell r="Y45">
            <v>10</v>
          </cell>
          <cell r="Z45">
            <v>793</v>
          </cell>
          <cell r="AA45">
            <v>51</v>
          </cell>
          <cell r="AB45">
            <v>6</v>
          </cell>
          <cell r="AC45">
            <v>6</v>
          </cell>
          <cell r="AD45">
            <v>63</v>
          </cell>
          <cell r="AE45">
            <v>856</v>
          </cell>
          <cell r="AF45">
            <v>1311</v>
          </cell>
          <cell r="AG45">
            <v>0</v>
          </cell>
          <cell r="AH45">
            <v>0</v>
          </cell>
          <cell r="AI45">
            <v>0</v>
          </cell>
          <cell r="AJ45">
            <v>5</v>
          </cell>
          <cell r="AK45">
            <v>0</v>
          </cell>
          <cell r="AL45">
            <v>0</v>
          </cell>
          <cell r="AM45">
            <v>5</v>
          </cell>
          <cell r="AN45">
            <v>0</v>
          </cell>
          <cell r="AO45">
            <v>3</v>
          </cell>
          <cell r="AP45">
            <v>3</v>
          </cell>
          <cell r="AQ45">
            <v>0</v>
          </cell>
          <cell r="AR45">
            <v>0</v>
          </cell>
          <cell r="AS45">
            <v>0</v>
          </cell>
          <cell r="AT45">
            <v>0</v>
          </cell>
          <cell r="AU45">
            <v>0</v>
          </cell>
          <cell r="AV45">
            <v>0</v>
          </cell>
          <cell r="AW45">
            <v>0</v>
          </cell>
          <cell r="AX45">
            <v>0</v>
          </cell>
          <cell r="AY45">
            <v>0</v>
          </cell>
          <cell r="AZ45">
            <v>0</v>
          </cell>
          <cell r="BA45">
            <v>0</v>
          </cell>
          <cell r="BB45">
            <v>0</v>
          </cell>
          <cell r="BC45">
            <v>0</v>
          </cell>
          <cell r="BD45">
            <v>0</v>
          </cell>
          <cell r="BE45">
            <v>0</v>
          </cell>
          <cell r="BF45">
            <v>0</v>
          </cell>
          <cell r="BG45">
            <v>0</v>
          </cell>
          <cell r="BH45">
            <v>0</v>
          </cell>
          <cell r="BI45">
            <v>0</v>
          </cell>
          <cell r="BJ45">
            <v>0</v>
          </cell>
          <cell r="BK45">
            <v>0</v>
          </cell>
          <cell r="BL45">
            <v>0</v>
          </cell>
          <cell r="BM45">
            <v>0</v>
          </cell>
          <cell r="BN45">
            <v>0</v>
          </cell>
          <cell r="BO45">
            <v>0</v>
          </cell>
          <cell r="BP45">
            <v>0</v>
          </cell>
        </row>
        <row r="46">
          <cell r="A46" t="str">
            <v>Gamlingay</v>
          </cell>
          <cell r="C46">
            <v>42</v>
          </cell>
          <cell r="D46">
            <v>190</v>
          </cell>
          <cell r="E46">
            <v>2</v>
          </cell>
          <cell r="F46">
            <v>234</v>
          </cell>
          <cell r="G46">
            <v>12</v>
          </cell>
          <cell r="H46">
            <v>13</v>
          </cell>
          <cell r="I46">
            <v>0</v>
          </cell>
          <cell r="J46">
            <v>0</v>
          </cell>
          <cell r="K46">
            <v>0</v>
          </cell>
          <cell r="L46">
            <v>0</v>
          </cell>
          <cell r="M46">
            <v>0</v>
          </cell>
          <cell r="N46">
            <v>0</v>
          </cell>
          <cell r="O46">
            <v>25</v>
          </cell>
          <cell r="P46">
            <v>3</v>
          </cell>
          <cell r="Q46">
            <v>28</v>
          </cell>
          <cell r="R46">
            <v>0</v>
          </cell>
          <cell r="S46">
            <v>0</v>
          </cell>
          <cell r="T46">
            <v>31</v>
          </cell>
          <cell r="U46">
            <v>290</v>
          </cell>
          <cell r="V46">
            <v>241</v>
          </cell>
          <cell r="W46">
            <v>0</v>
          </cell>
          <cell r="X46">
            <v>20</v>
          </cell>
          <cell r="Y46">
            <v>1</v>
          </cell>
          <cell r="Z46">
            <v>262</v>
          </cell>
          <cell r="AA46">
            <v>8</v>
          </cell>
          <cell r="AB46">
            <v>2</v>
          </cell>
          <cell r="AC46">
            <v>13</v>
          </cell>
          <cell r="AD46">
            <v>23</v>
          </cell>
          <cell r="AE46">
            <v>285</v>
          </cell>
          <cell r="AF46">
            <v>575</v>
          </cell>
          <cell r="AG46">
            <v>0</v>
          </cell>
          <cell r="AH46">
            <v>2</v>
          </cell>
          <cell r="AI46">
            <v>0</v>
          </cell>
          <cell r="AJ46">
            <v>9</v>
          </cell>
          <cell r="AK46">
            <v>0</v>
          </cell>
          <cell r="AL46">
            <v>0</v>
          </cell>
          <cell r="AM46">
            <v>11</v>
          </cell>
          <cell r="AN46">
            <v>0</v>
          </cell>
          <cell r="AO46">
            <v>0</v>
          </cell>
          <cell r="AP46">
            <v>0</v>
          </cell>
          <cell r="AQ46">
            <v>0</v>
          </cell>
          <cell r="AR46">
            <v>0</v>
          </cell>
          <cell r="AS46">
            <v>0</v>
          </cell>
          <cell r="AT46">
            <v>0</v>
          </cell>
          <cell r="AU46">
            <v>0</v>
          </cell>
          <cell r="AV46">
            <v>0</v>
          </cell>
          <cell r="AW46">
            <v>0</v>
          </cell>
          <cell r="AX46">
            <v>0</v>
          </cell>
          <cell r="AY46">
            <v>0</v>
          </cell>
          <cell r="AZ46">
            <v>0</v>
          </cell>
          <cell r="BA46">
            <v>0</v>
          </cell>
          <cell r="BB46">
            <v>0</v>
          </cell>
          <cell r="BC46">
            <v>0</v>
          </cell>
          <cell r="BD46">
            <v>0</v>
          </cell>
          <cell r="BE46">
            <v>0</v>
          </cell>
          <cell r="BF46">
            <v>0</v>
          </cell>
          <cell r="BG46">
            <v>0</v>
          </cell>
          <cell r="BH46">
            <v>0</v>
          </cell>
          <cell r="BI46">
            <v>0</v>
          </cell>
          <cell r="BJ46">
            <v>0</v>
          </cell>
          <cell r="BK46">
            <v>0</v>
          </cell>
          <cell r="BL46">
            <v>0</v>
          </cell>
          <cell r="BM46">
            <v>0</v>
          </cell>
          <cell r="BN46">
            <v>0</v>
          </cell>
          <cell r="BO46">
            <v>0</v>
          </cell>
          <cell r="BP46">
            <v>0</v>
          </cell>
        </row>
        <row r="47">
          <cell r="A47" t="str">
            <v>Haddenham</v>
          </cell>
          <cell r="C47">
            <v>14</v>
          </cell>
          <cell r="D47">
            <v>354</v>
          </cell>
          <cell r="E47">
            <v>0</v>
          </cell>
          <cell r="F47">
            <v>368</v>
          </cell>
          <cell r="G47">
            <v>31</v>
          </cell>
          <cell r="H47">
            <v>22</v>
          </cell>
          <cell r="I47">
            <v>0</v>
          </cell>
          <cell r="J47">
            <v>0</v>
          </cell>
          <cell r="K47">
            <v>0</v>
          </cell>
          <cell r="L47">
            <v>0</v>
          </cell>
          <cell r="M47">
            <v>0</v>
          </cell>
          <cell r="N47">
            <v>0</v>
          </cell>
          <cell r="O47">
            <v>53</v>
          </cell>
          <cell r="P47">
            <v>1</v>
          </cell>
          <cell r="Q47">
            <v>0</v>
          </cell>
          <cell r="R47">
            <v>0</v>
          </cell>
          <cell r="S47">
            <v>0</v>
          </cell>
          <cell r="T47">
            <v>1</v>
          </cell>
          <cell r="U47">
            <v>422</v>
          </cell>
          <cell r="V47">
            <v>344</v>
          </cell>
          <cell r="W47">
            <v>0</v>
          </cell>
          <cell r="X47">
            <v>36</v>
          </cell>
          <cell r="Y47">
            <v>2</v>
          </cell>
          <cell r="Z47">
            <v>382</v>
          </cell>
          <cell r="AA47">
            <v>17</v>
          </cell>
          <cell r="AB47">
            <v>1</v>
          </cell>
          <cell r="AC47">
            <v>4</v>
          </cell>
          <cell r="AD47">
            <v>22</v>
          </cell>
          <cell r="AE47">
            <v>404</v>
          </cell>
          <cell r="AF47">
            <v>826</v>
          </cell>
          <cell r="AG47">
            <v>0</v>
          </cell>
          <cell r="AH47">
            <v>0</v>
          </cell>
          <cell r="AI47">
            <v>0</v>
          </cell>
          <cell r="AJ47">
            <v>1</v>
          </cell>
          <cell r="AK47">
            <v>0</v>
          </cell>
          <cell r="AL47">
            <v>0</v>
          </cell>
          <cell r="AM47">
            <v>1</v>
          </cell>
          <cell r="AN47">
            <v>0</v>
          </cell>
          <cell r="AO47">
            <v>3</v>
          </cell>
          <cell r="AP47">
            <v>3</v>
          </cell>
          <cell r="AQ47">
            <v>0</v>
          </cell>
          <cell r="AR47">
            <v>0</v>
          </cell>
          <cell r="AS47">
            <v>0</v>
          </cell>
          <cell r="AT47">
            <v>0</v>
          </cell>
          <cell r="AU47">
            <v>0</v>
          </cell>
          <cell r="AV47">
            <v>0</v>
          </cell>
          <cell r="AW47">
            <v>0</v>
          </cell>
          <cell r="AX47">
            <v>0</v>
          </cell>
          <cell r="AY47">
            <v>0</v>
          </cell>
          <cell r="AZ47">
            <v>0</v>
          </cell>
          <cell r="BA47">
            <v>0</v>
          </cell>
          <cell r="BB47">
            <v>0</v>
          </cell>
          <cell r="BC47">
            <v>0</v>
          </cell>
          <cell r="BD47">
            <v>0</v>
          </cell>
          <cell r="BE47">
            <v>0</v>
          </cell>
          <cell r="BF47">
            <v>0</v>
          </cell>
          <cell r="BG47">
            <v>0</v>
          </cell>
          <cell r="BH47">
            <v>0</v>
          </cell>
          <cell r="BI47">
            <v>0</v>
          </cell>
          <cell r="BJ47">
            <v>0</v>
          </cell>
          <cell r="BK47">
            <v>0</v>
          </cell>
          <cell r="BL47">
            <v>0</v>
          </cell>
          <cell r="BM47">
            <v>0</v>
          </cell>
          <cell r="BN47">
            <v>0</v>
          </cell>
          <cell r="BO47">
            <v>0</v>
          </cell>
          <cell r="BP47">
            <v>0</v>
          </cell>
        </row>
        <row r="48">
          <cell r="A48" t="str">
            <v>Little Downham</v>
          </cell>
          <cell r="C48">
            <v>3</v>
          </cell>
          <cell r="D48">
            <v>100</v>
          </cell>
          <cell r="E48">
            <v>2</v>
          </cell>
          <cell r="F48">
            <v>105</v>
          </cell>
          <cell r="G48">
            <v>1</v>
          </cell>
          <cell r="H48">
            <v>1</v>
          </cell>
          <cell r="I48">
            <v>0</v>
          </cell>
          <cell r="J48">
            <v>0</v>
          </cell>
          <cell r="K48">
            <v>0</v>
          </cell>
          <cell r="L48">
            <v>0</v>
          </cell>
          <cell r="M48">
            <v>0</v>
          </cell>
          <cell r="N48">
            <v>0</v>
          </cell>
          <cell r="O48">
            <v>2</v>
          </cell>
          <cell r="P48">
            <v>5</v>
          </cell>
          <cell r="Q48">
            <v>10</v>
          </cell>
          <cell r="R48">
            <v>0</v>
          </cell>
          <cell r="S48">
            <v>0</v>
          </cell>
          <cell r="T48">
            <v>15</v>
          </cell>
          <cell r="U48">
            <v>122</v>
          </cell>
          <cell r="V48">
            <v>38</v>
          </cell>
          <cell r="W48">
            <v>0</v>
          </cell>
          <cell r="X48">
            <v>1</v>
          </cell>
          <cell r="Y48">
            <v>0</v>
          </cell>
          <cell r="Z48">
            <v>39</v>
          </cell>
          <cell r="AA48">
            <v>1</v>
          </cell>
          <cell r="AB48">
            <v>0</v>
          </cell>
          <cell r="AC48">
            <v>0</v>
          </cell>
          <cell r="AD48">
            <v>1</v>
          </cell>
          <cell r="AE48">
            <v>40</v>
          </cell>
          <cell r="AF48">
            <v>162</v>
          </cell>
          <cell r="AG48">
            <v>0</v>
          </cell>
          <cell r="AH48">
            <v>0</v>
          </cell>
          <cell r="AI48">
            <v>0</v>
          </cell>
          <cell r="AJ48">
            <v>0</v>
          </cell>
          <cell r="AK48">
            <v>0</v>
          </cell>
          <cell r="AL48">
            <v>0</v>
          </cell>
          <cell r="AM48">
            <v>0</v>
          </cell>
          <cell r="AN48">
            <v>0</v>
          </cell>
          <cell r="AO48">
            <v>0</v>
          </cell>
          <cell r="AP48">
            <v>0</v>
          </cell>
          <cell r="AQ48">
            <v>0</v>
          </cell>
          <cell r="AR48">
            <v>0</v>
          </cell>
          <cell r="AS48">
            <v>0</v>
          </cell>
          <cell r="AT48">
            <v>0</v>
          </cell>
          <cell r="AU48">
            <v>0</v>
          </cell>
          <cell r="AV48">
            <v>0</v>
          </cell>
          <cell r="AW48">
            <v>0</v>
          </cell>
          <cell r="AX48">
            <v>0</v>
          </cell>
          <cell r="AY48">
            <v>0</v>
          </cell>
          <cell r="AZ48">
            <v>0</v>
          </cell>
          <cell r="BA48">
            <v>0</v>
          </cell>
          <cell r="BB48">
            <v>0</v>
          </cell>
          <cell r="BC48">
            <v>0</v>
          </cell>
          <cell r="BD48">
            <v>0</v>
          </cell>
          <cell r="BE48">
            <v>0</v>
          </cell>
          <cell r="BF48">
            <v>0</v>
          </cell>
          <cell r="BG48">
            <v>0</v>
          </cell>
          <cell r="BH48">
            <v>0</v>
          </cell>
          <cell r="BI48">
            <v>0</v>
          </cell>
          <cell r="BJ48">
            <v>0</v>
          </cell>
          <cell r="BK48">
            <v>0</v>
          </cell>
          <cell r="BL48">
            <v>0</v>
          </cell>
          <cell r="BM48">
            <v>0</v>
          </cell>
          <cell r="BN48">
            <v>0</v>
          </cell>
          <cell r="BO48">
            <v>0</v>
          </cell>
          <cell r="BP48">
            <v>0</v>
          </cell>
        </row>
        <row r="49">
          <cell r="A49" t="str">
            <v>Melbourn</v>
          </cell>
          <cell r="C49">
            <v>25</v>
          </cell>
          <cell r="D49">
            <v>286</v>
          </cell>
          <cell r="E49">
            <v>0</v>
          </cell>
          <cell r="F49">
            <v>311</v>
          </cell>
          <cell r="G49">
            <v>9</v>
          </cell>
          <cell r="H49">
            <v>25</v>
          </cell>
          <cell r="I49">
            <v>0</v>
          </cell>
          <cell r="J49">
            <v>0</v>
          </cell>
          <cell r="K49">
            <v>0</v>
          </cell>
          <cell r="L49">
            <v>1</v>
          </cell>
          <cell r="M49">
            <v>0</v>
          </cell>
          <cell r="N49">
            <v>0</v>
          </cell>
          <cell r="O49">
            <v>35</v>
          </cell>
          <cell r="P49">
            <v>3</v>
          </cell>
          <cell r="Q49">
            <v>2</v>
          </cell>
          <cell r="R49">
            <v>0</v>
          </cell>
          <cell r="S49">
            <v>0</v>
          </cell>
          <cell r="T49">
            <v>5</v>
          </cell>
          <cell r="U49">
            <v>351</v>
          </cell>
          <cell r="V49">
            <v>475</v>
          </cell>
          <cell r="W49">
            <v>0</v>
          </cell>
          <cell r="X49">
            <v>8</v>
          </cell>
          <cell r="Y49">
            <v>7</v>
          </cell>
          <cell r="Z49">
            <v>490</v>
          </cell>
          <cell r="AA49">
            <v>4</v>
          </cell>
          <cell r="AB49">
            <v>1</v>
          </cell>
          <cell r="AC49">
            <v>2</v>
          </cell>
          <cell r="AD49">
            <v>7</v>
          </cell>
          <cell r="AE49">
            <v>497</v>
          </cell>
          <cell r="AF49">
            <v>848</v>
          </cell>
          <cell r="AG49">
            <v>0</v>
          </cell>
          <cell r="AH49">
            <v>0</v>
          </cell>
          <cell r="AI49">
            <v>0</v>
          </cell>
          <cell r="AJ49">
            <v>0</v>
          </cell>
          <cell r="AK49">
            <v>0</v>
          </cell>
          <cell r="AL49">
            <v>0</v>
          </cell>
          <cell r="AM49">
            <v>0</v>
          </cell>
          <cell r="AN49">
            <v>0</v>
          </cell>
          <cell r="AO49">
            <v>0</v>
          </cell>
          <cell r="AP49">
            <v>0</v>
          </cell>
          <cell r="AQ49">
            <v>0</v>
          </cell>
          <cell r="AR49">
            <v>0</v>
          </cell>
          <cell r="AS49">
            <v>0</v>
          </cell>
          <cell r="AT49">
            <v>0</v>
          </cell>
          <cell r="AU49">
            <v>0</v>
          </cell>
          <cell r="AV49">
            <v>0</v>
          </cell>
          <cell r="AW49">
            <v>0</v>
          </cell>
          <cell r="AX49">
            <v>0</v>
          </cell>
          <cell r="AY49">
            <v>0</v>
          </cell>
          <cell r="AZ49">
            <v>0</v>
          </cell>
          <cell r="BA49">
            <v>0</v>
          </cell>
          <cell r="BB49">
            <v>1</v>
          </cell>
          <cell r="BC49">
            <v>0</v>
          </cell>
          <cell r="BD49">
            <v>1</v>
          </cell>
          <cell r="BE49">
            <v>0</v>
          </cell>
          <cell r="BF49">
            <v>0</v>
          </cell>
          <cell r="BG49">
            <v>0</v>
          </cell>
          <cell r="BH49">
            <v>0</v>
          </cell>
          <cell r="BI49">
            <v>0</v>
          </cell>
          <cell r="BJ49">
            <v>0</v>
          </cell>
          <cell r="BK49">
            <v>1</v>
          </cell>
          <cell r="BL49">
            <v>0</v>
          </cell>
          <cell r="BM49">
            <v>0</v>
          </cell>
          <cell r="BN49">
            <v>0</v>
          </cell>
          <cell r="BO49">
            <v>0</v>
          </cell>
          <cell r="BP49">
            <v>0</v>
          </cell>
        </row>
        <row r="50">
          <cell r="A50" t="str">
            <v>Somersham</v>
          </cell>
          <cell r="C50">
            <v>40</v>
          </cell>
          <cell r="D50">
            <v>270</v>
          </cell>
          <cell r="E50">
            <v>6</v>
          </cell>
          <cell r="F50">
            <v>316</v>
          </cell>
          <cell r="G50">
            <v>41</v>
          </cell>
          <cell r="H50">
            <v>39</v>
          </cell>
          <cell r="I50">
            <v>0</v>
          </cell>
          <cell r="J50">
            <v>0</v>
          </cell>
          <cell r="K50">
            <v>0</v>
          </cell>
          <cell r="L50">
            <v>0</v>
          </cell>
          <cell r="M50">
            <v>0</v>
          </cell>
          <cell r="N50">
            <v>0</v>
          </cell>
          <cell r="O50">
            <v>80</v>
          </cell>
          <cell r="P50">
            <v>1</v>
          </cell>
          <cell r="Q50">
            <v>14</v>
          </cell>
          <cell r="R50">
            <v>0</v>
          </cell>
          <cell r="S50">
            <v>0</v>
          </cell>
          <cell r="T50">
            <v>15</v>
          </cell>
          <cell r="U50">
            <v>411</v>
          </cell>
          <cell r="V50">
            <v>435</v>
          </cell>
          <cell r="W50">
            <v>2</v>
          </cell>
          <cell r="X50">
            <v>42</v>
          </cell>
          <cell r="Y50">
            <v>15</v>
          </cell>
          <cell r="Z50">
            <v>494</v>
          </cell>
          <cell r="AA50">
            <v>33</v>
          </cell>
          <cell r="AB50">
            <v>12</v>
          </cell>
          <cell r="AC50">
            <v>2</v>
          </cell>
          <cell r="AD50">
            <v>47</v>
          </cell>
          <cell r="AE50">
            <v>541</v>
          </cell>
          <cell r="AF50">
            <v>952</v>
          </cell>
          <cell r="AG50">
            <v>0</v>
          </cell>
          <cell r="AH50">
            <v>0</v>
          </cell>
          <cell r="AI50">
            <v>0</v>
          </cell>
          <cell r="AJ50">
            <v>1</v>
          </cell>
          <cell r="AK50">
            <v>0</v>
          </cell>
          <cell r="AL50">
            <v>0</v>
          </cell>
          <cell r="AM50">
            <v>1</v>
          </cell>
          <cell r="AN50">
            <v>0</v>
          </cell>
          <cell r="AO50">
            <v>6</v>
          </cell>
          <cell r="AP50">
            <v>6</v>
          </cell>
          <cell r="AQ50">
            <v>0</v>
          </cell>
          <cell r="AR50">
            <v>0</v>
          </cell>
          <cell r="AS50">
            <v>0</v>
          </cell>
          <cell r="AT50">
            <v>0</v>
          </cell>
          <cell r="AU50">
            <v>0</v>
          </cell>
          <cell r="AV50">
            <v>0</v>
          </cell>
          <cell r="AW50">
            <v>0</v>
          </cell>
          <cell r="AX50">
            <v>0</v>
          </cell>
          <cell r="AY50">
            <v>0</v>
          </cell>
          <cell r="AZ50">
            <v>0</v>
          </cell>
          <cell r="BA50">
            <v>0</v>
          </cell>
          <cell r="BB50">
            <v>0</v>
          </cell>
          <cell r="BC50">
            <v>0</v>
          </cell>
          <cell r="BD50">
            <v>0</v>
          </cell>
          <cell r="BE50">
            <v>0</v>
          </cell>
          <cell r="BF50">
            <v>0</v>
          </cell>
          <cell r="BG50">
            <v>0</v>
          </cell>
          <cell r="BH50">
            <v>0</v>
          </cell>
          <cell r="BI50">
            <v>0</v>
          </cell>
          <cell r="BJ50">
            <v>0</v>
          </cell>
          <cell r="BK50">
            <v>0</v>
          </cell>
          <cell r="BL50">
            <v>0</v>
          </cell>
          <cell r="BM50">
            <v>0</v>
          </cell>
          <cell r="BN50">
            <v>0</v>
          </cell>
          <cell r="BO50">
            <v>0</v>
          </cell>
          <cell r="BP50">
            <v>0</v>
          </cell>
        </row>
        <row r="51">
          <cell r="A51" t="str">
            <v>Swavesey</v>
          </cell>
          <cell r="C51">
            <v>13</v>
          </cell>
          <cell r="D51">
            <v>82</v>
          </cell>
          <cell r="E51">
            <v>2</v>
          </cell>
          <cell r="F51">
            <v>97</v>
          </cell>
          <cell r="G51">
            <v>13</v>
          </cell>
          <cell r="H51">
            <v>6</v>
          </cell>
          <cell r="I51">
            <v>0</v>
          </cell>
          <cell r="J51">
            <v>0</v>
          </cell>
          <cell r="K51">
            <v>0</v>
          </cell>
          <cell r="L51">
            <v>0</v>
          </cell>
          <cell r="M51">
            <v>0</v>
          </cell>
          <cell r="N51">
            <v>0</v>
          </cell>
          <cell r="O51">
            <v>19</v>
          </cell>
          <cell r="P51">
            <v>0</v>
          </cell>
          <cell r="Q51">
            <v>4</v>
          </cell>
          <cell r="R51">
            <v>0</v>
          </cell>
          <cell r="S51">
            <v>0</v>
          </cell>
          <cell r="T51">
            <v>4</v>
          </cell>
          <cell r="U51">
            <v>120</v>
          </cell>
          <cell r="V51">
            <v>208</v>
          </cell>
          <cell r="W51">
            <v>0</v>
          </cell>
          <cell r="X51">
            <v>31</v>
          </cell>
          <cell r="Y51">
            <v>2</v>
          </cell>
          <cell r="Z51">
            <v>241</v>
          </cell>
          <cell r="AA51">
            <v>9</v>
          </cell>
          <cell r="AB51">
            <v>1</v>
          </cell>
          <cell r="AC51">
            <v>0</v>
          </cell>
          <cell r="AD51">
            <v>10</v>
          </cell>
          <cell r="AE51">
            <v>251</v>
          </cell>
          <cell r="AF51">
            <v>371</v>
          </cell>
          <cell r="AG51">
            <v>0</v>
          </cell>
          <cell r="AH51">
            <v>0</v>
          </cell>
          <cell r="AI51">
            <v>0</v>
          </cell>
          <cell r="AJ51">
            <v>0</v>
          </cell>
          <cell r="AK51">
            <v>0</v>
          </cell>
          <cell r="AL51">
            <v>0</v>
          </cell>
          <cell r="AM51">
            <v>0</v>
          </cell>
          <cell r="AN51">
            <v>0</v>
          </cell>
          <cell r="AO51">
            <v>0</v>
          </cell>
          <cell r="AP51">
            <v>0</v>
          </cell>
          <cell r="AQ51">
            <v>0</v>
          </cell>
          <cell r="AR51">
            <v>0</v>
          </cell>
          <cell r="AS51">
            <v>0</v>
          </cell>
          <cell r="AT51">
            <v>0</v>
          </cell>
          <cell r="AU51">
            <v>0</v>
          </cell>
          <cell r="AV51">
            <v>0</v>
          </cell>
          <cell r="AW51">
            <v>0</v>
          </cell>
          <cell r="AX51">
            <v>0</v>
          </cell>
          <cell r="AY51">
            <v>0</v>
          </cell>
          <cell r="AZ51">
            <v>0</v>
          </cell>
          <cell r="BA51">
            <v>0</v>
          </cell>
          <cell r="BB51">
            <v>1</v>
          </cell>
          <cell r="BC51">
            <v>0</v>
          </cell>
          <cell r="BD51">
            <v>1</v>
          </cell>
          <cell r="BE51">
            <v>0</v>
          </cell>
          <cell r="BF51">
            <v>0</v>
          </cell>
          <cell r="BG51">
            <v>0</v>
          </cell>
          <cell r="BH51">
            <v>0</v>
          </cell>
          <cell r="BI51">
            <v>0</v>
          </cell>
          <cell r="BJ51">
            <v>0</v>
          </cell>
          <cell r="BK51">
            <v>1</v>
          </cell>
          <cell r="BL51">
            <v>0</v>
          </cell>
          <cell r="BM51">
            <v>0</v>
          </cell>
          <cell r="BN51">
            <v>0</v>
          </cell>
          <cell r="BO51">
            <v>0</v>
          </cell>
          <cell r="BP51">
            <v>0</v>
          </cell>
        </row>
        <row r="52">
          <cell r="A52" t="str">
            <v>Waterbeach</v>
          </cell>
          <cell r="C52">
            <v>22</v>
          </cell>
          <cell r="D52">
            <v>246</v>
          </cell>
          <cell r="E52">
            <v>4</v>
          </cell>
          <cell r="F52">
            <v>272</v>
          </cell>
          <cell r="G52">
            <v>32</v>
          </cell>
          <cell r="H52">
            <v>49</v>
          </cell>
          <cell r="I52">
            <v>0</v>
          </cell>
          <cell r="J52">
            <v>0</v>
          </cell>
          <cell r="K52">
            <v>0</v>
          </cell>
          <cell r="L52">
            <v>0</v>
          </cell>
          <cell r="M52">
            <v>0</v>
          </cell>
          <cell r="N52">
            <v>0</v>
          </cell>
          <cell r="O52">
            <v>81</v>
          </cell>
          <cell r="P52">
            <v>1</v>
          </cell>
          <cell r="Q52">
            <v>3</v>
          </cell>
          <cell r="R52">
            <v>0</v>
          </cell>
          <cell r="S52">
            <v>0</v>
          </cell>
          <cell r="T52">
            <v>4</v>
          </cell>
          <cell r="U52">
            <v>357</v>
          </cell>
          <cell r="V52">
            <v>1120</v>
          </cell>
          <cell r="W52">
            <v>11</v>
          </cell>
          <cell r="X52">
            <v>194</v>
          </cell>
          <cell r="Y52">
            <v>2</v>
          </cell>
          <cell r="Z52">
            <v>1327</v>
          </cell>
          <cell r="AA52">
            <v>84</v>
          </cell>
          <cell r="AB52">
            <v>2</v>
          </cell>
          <cell r="AC52">
            <v>11</v>
          </cell>
          <cell r="AD52">
            <v>97</v>
          </cell>
          <cell r="AE52">
            <v>1424</v>
          </cell>
          <cell r="AF52">
            <v>1781</v>
          </cell>
          <cell r="AG52">
            <v>0</v>
          </cell>
          <cell r="AH52">
            <v>0</v>
          </cell>
          <cell r="AI52">
            <v>0</v>
          </cell>
          <cell r="AJ52">
            <v>0</v>
          </cell>
          <cell r="AK52">
            <v>0</v>
          </cell>
          <cell r="AL52">
            <v>0</v>
          </cell>
          <cell r="AM52">
            <v>0</v>
          </cell>
          <cell r="AN52">
            <v>0</v>
          </cell>
          <cell r="AO52">
            <v>1</v>
          </cell>
          <cell r="AP52">
            <v>1</v>
          </cell>
          <cell r="AQ52">
            <v>0</v>
          </cell>
          <cell r="AR52">
            <v>0</v>
          </cell>
          <cell r="AS52">
            <v>0</v>
          </cell>
          <cell r="AT52">
            <v>0</v>
          </cell>
          <cell r="AU52">
            <v>0</v>
          </cell>
          <cell r="AV52">
            <v>0</v>
          </cell>
          <cell r="AW52">
            <v>0</v>
          </cell>
          <cell r="AX52">
            <v>0</v>
          </cell>
          <cell r="AY52">
            <v>0</v>
          </cell>
          <cell r="AZ52">
            <v>0</v>
          </cell>
          <cell r="BA52">
            <v>0</v>
          </cell>
          <cell r="BB52">
            <v>0</v>
          </cell>
          <cell r="BC52">
            <v>0</v>
          </cell>
          <cell r="BD52">
            <v>0</v>
          </cell>
          <cell r="BE52">
            <v>0</v>
          </cell>
          <cell r="BF52">
            <v>0</v>
          </cell>
          <cell r="BG52">
            <v>0</v>
          </cell>
          <cell r="BH52">
            <v>0</v>
          </cell>
          <cell r="BI52">
            <v>0</v>
          </cell>
          <cell r="BJ52">
            <v>0</v>
          </cell>
          <cell r="BK52">
            <v>0</v>
          </cell>
          <cell r="BL52">
            <v>0</v>
          </cell>
          <cell r="BM52">
            <v>0</v>
          </cell>
          <cell r="BN52">
            <v>0</v>
          </cell>
          <cell r="BO52">
            <v>0</v>
          </cell>
          <cell r="BP52">
            <v>0</v>
          </cell>
        </row>
      </sheetData>
      <sheetData sheetId="12"/>
      <sheetData sheetId="13">
        <row r="5">
          <cell r="A5" t="str">
            <v>Arbury Court</v>
          </cell>
          <cell r="C5">
            <v>218</v>
          </cell>
          <cell r="D5">
            <v>602</v>
          </cell>
          <cell r="E5">
            <v>4</v>
          </cell>
          <cell r="F5">
            <v>824</v>
          </cell>
          <cell r="G5">
            <v>87</v>
          </cell>
          <cell r="H5">
            <v>285</v>
          </cell>
          <cell r="I5">
            <v>0</v>
          </cell>
          <cell r="J5">
            <v>0</v>
          </cell>
          <cell r="K5">
            <v>7</v>
          </cell>
          <cell r="L5">
            <v>4</v>
          </cell>
          <cell r="M5">
            <v>0</v>
          </cell>
          <cell r="N5">
            <v>0</v>
          </cell>
          <cell r="O5">
            <v>383</v>
          </cell>
          <cell r="P5">
            <v>44</v>
          </cell>
          <cell r="Q5">
            <v>39</v>
          </cell>
          <cell r="R5">
            <v>2</v>
          </cell>
          <cell r="S5">
            <v>0</v>
          </cell>
          <cell r="T5">
            <v>85</v>
          </cell>
          <cell r="U5">
            <v>1292</v>
          </cell>
          <cell r="V5">
            <v>2986</v>
          </cell>
          <cell r="W5">
            <v>4</v>
          </cell>
          <cell r="X5">
            <v>426</v>
          </cell>
          <cell r="Y5">
            <v>17</v>
          </cell>
          <cell r="Z5">
            <v>3433</v>
          </cell>
          <cell r="AA5">
            <v>63</v>
          </cell>
          <cell r="AB5">
            <v>19</v>
          </cell>
          <cell r="AC5">
            <v>83</v>
          </cell>
          <cell r="AD5">
            <v>165</v>
          </cell>
          <cell r="AE5">
            <v>3598</v>
          </cell>
          <cell r="AF5">
            <v>4890</v>
          </cell>
          <cell r="AG5">
            <v>0</v>
          </cell>
          <cell r="AH5">
            <v>3</v>
          </cell>
          <cell r="AI5">
            <v>1</v>
          </cell>
          <cell r="AJ5">
            <v>22</v>
          </cell>
          <cell r="AK5">
            <v>0</v>
          </cell>
          <cell r="AL5">
            <v>0</v>
          </cell>
          <cell r="AM5">
            <v>26</v>
          </cell>
          <cell r="AN5">
            <v>0</v>
          </cell>
          <cell r="AO5">
            <v>52</v>
          </cell>
          <cell r="AP5">
            <v>52</v>
          </cell>
          <cell r="AQ5">
            <v>0</v>
          </cell>
          <cell r="AR5">
            <v>0</v>
          </cell>
          <cell r="AS5">
            <v>0</v>
          </cell>
          <cell r="AT5">
            <v>0</v>
          </cell>
          <cell r="AU5">
            <v>0</v>
          </cell>
          <cell r="AV5">
            <v>0</v>
          </cell>
          <cell r="AW5">
            <v>0</v>
          </cell>
          <cell r="AX5">
            <v>0</v>
          </cell>
          <cell r="AY5">
            <v>16</v>
          </cell>
          <cell r="AZ5">
            <v>6</v>
          </cell>
          <cell r="BA5">
            <v>12</v>
          </cell>
          <cell r="BB5">
            <v>4</v>
          </cell>
          <cell r="BC5">
            <v>0</v>
          </cell>
          <cell r="BD5">
            <v>38</v>
          </cell>
          <cell r="BE5">
            <v>0</v>
          </cell>
          <cell r="BF5">
            <v>0</v>
          </cell>
          <cell r="BG5">
            <v>0</v>
          </cell>
          <cell r="BH5">
            <v>0</v>
          </cell>
          <cell r="BI5">
            <v>0</v>
          </cell>
          <cell r="BJ5">
            <v>0</v>
          </cell>
          <cell r="BK5">
            <v>38</v>
          </cell>
          <cell r="BL5">
            <v>0</v>
          </cell>
          <cell r="BM5">
            <v>0</v>
          </cell>
          <cell r="BN5">
            <v>0</v>
          </cell>
          <cell r="BO5">
            <v>0</v>
          </cell>
          <cell r="BP5">
            <v>0</v>
          </cell>
        </row>
        <row r="6">
          <cell r="A6" t="str">
            <v>Bar Hill</v>
          </cell>
          <cell r="C6">
            <v>202</v>
          </cell>
          <cell r="D6">
            <v>515</v>
          </cell>
          <cell r="E6">
            <v>10</v>
          </cell>
          <cell r="F6">
            <v>727</v>
          </cell>
          <cell r="G6">
            <v>63</v>
          </cell>
          <cell r="H6">
            <v>123</v>
          </cell>
          <cell r="I6">
            <v>0</v>
          </cell>
          <cell r="J6">
            <v>0</v>
          </cell>
          <cell r="K6">
            <v>3</v>
          </cell>
          <cell r="L6">
            <v>4</v>
          </cell>
          <cell r="M6">
            <v>0</v>
          </cell>
          <cell r="N6">
            <v>0</v>
          </cell>
          <cell r="O6">
            <v>193</v>
          </cell>
          <cell r="P6">
            <v>17</v>
          </cell>
          <cell r="Q6">
            <v>9</v>
          </cell>
          <cell r="R6">
            <v>0</v>
          </cell>
          <cell r="S6">
            <v>0</v>
          </cell>
          <cell r="T6">
            <v>26</v>
          </cell>
          <cell r="U6">
            <v>946</v>
          </cell>
          <cell r="V6">
            <v>1556</v>
          </cell>
          <cell r="W6">
            <v>1</v>
          </cell>
          <cell r="X6">
            <v>282</v>
          </cell>
          <cell r="Y6">
            <v>4</v>
          </cell>
          <cell r="Z6">
            <v>1843</v>
          </cell>
          <cell r="AA6">
            <v>18</v>
          </cell>
          <cell r="AB6">
            <v>0</v>
          </cell>
          <cell r="AC6">
            <v>28</v>
          </cell>
          <cell r="AD6">
            <v>46</v>
          </cell>
          <cell r="AE6">
            <v>1889</v>
          </cell>
          <cell r="AF6">
            <v>2835</v>
          </cell>
          <cell r="AG6">
            <v>0</v>
          </cell>
          <cell r="AH6">
            <v>1</v>
          </cell>
          <cell r="AI6">
            <v>0</v>
          </cell>
          <cell r="AJ6">
            <v>49</v>
          </cell>
          <cell r="AK6">
            <v>0</v>
          </cell>
          <cell r="AL6">
            <v>0</v>
          </cell>
          <cell r="AM6">
            <v>50</v>
          </cell>
          <cell r="AN6">
            <v>0</v>
          </cell>
          <cell r="AO6">
            <v>14</v>
          </cell>
          <cell r="AP6">
            <v>14</v>
          </cell>
          <cell r="AQ6">
            <v>0</v>
          </cell>
          <cell r="AR6">
            <v>0</v>
          </cell>
          <cell r="AS6">
            <v>0</v>
          </cell>
          <cell r="AT6">
            <v>0</v>
          </cell>
          <cell r="AU6">
            <v>0</v>
          </cell>
          <cell r="AV6">
            <v>0</v>
          </cell>
          <cell r="AW6">
            <v>0</v>
          </cell>
          <cell r="AX6">
            <v>0</v>
          </cell>
          <cell r="AY6">
            <v>2</v>
          </cell>
          <cell r="AZ6">
            <v>0</v>
          </cell>
          <cell r="BA6">
            <v>2</v>
          </cell>
          <cell r="BB6">
            <v>2</v>
          </cell>
          <cell r="BC6">
            <v>0</v>
          </cell>
          <cell r="BD6">
            <v>6</v>
          </cell>
          <cell r="BE6">
            <v>0</v>
          </cell>
          <cell r="BF6">
            <v>0</v>
          </cell>
          <cell r="BG6">
            <v>0</v>
          </cell>
          <cell r="BH6">
            <v>0</v>
          </cell>
          <cell r="BI6">
            <v>0</v>
          </cell>
          <cell r="BJ6">
            <v>0</v>
          </cell>
          <cell r="BK6">
            <v>6</v>
          </cell>
          <cell r="BL6">
            <v>0</v>
          </cell>
          <cell r="BM6">
            <v>0</v>
          </cell>
          <cell r="BN6">
            <v>0</v>
          </cell>
          <cell r="BO6">
            <v>0</v>
          </cell>
          <cell r="BP6">
            <v>0</v>
          </cell>
        </row>
        <row r="7">
          <cell r="A7" t="str">
            <v>Barnwell Road</v>
          </cell>
          <cell r="C7">
            <v>90</v>
          </cell>
          <cell r="D7">
            <v>295</v>
          </cell>
          <cell r="E7">
            <v>3</v>
          </cell>
          <cell r="F7">
            <v>388</v>
          </cell>
          <cell r="G7">
            <v>42</v>
          </cell>
          <cell r="H7">
            <v>118</v>
          </cell>
          <cell r="I7">
            <v>0</v>
          </cell>
          <cell r="J7">
            <v>0</v>
          </cell>
          <cell r="K7">
            <v>0</v>
          </cell>
          <cell r="L7">
            <v>0</v>
          </cell>
          <cell r="M7">
            <v>0</v>
          </cell>
          <cell r="N7">
            <v>0</v>
          </cell>
          <cell r="O7">
            <v>160</v>
          </cell>
          <cell r="P7">
            <v>7</v>
          </cell>
          <cell r="Q7">
            <v>2</v>
          </cell>
          <cell r="R7">
            <v>1</v>
          </cell>
          <cell r="S7">
            <v>0</v>
          </cell>
          <cell r="T7">
            <v>10</v>
          </cell>
          <cell r="U7">
            <v>558</v>
          </cell>
          <cell r="V7">
            <v>865</v>
          </cell>
          <cell r="W7">
            <v>0</v>
          </cell>
          <cell r="X7">
            <v>163</v>
          </cell>
          <cell r="Y7">
            <v>3</v>
          </cell>
          <cell r="Z7">
            <v>1031</v>
          </cell>
          <cell r="AA7">
            <v>16</v>
          </cell>
          <cell r="AB7">
            <v>8</v>
          </cell>
          <cell r="AC7">
            <v>40</v>
          </cell>
          <cell r="AD7">
            <v>64</v>
          </cell>
          <cell r="AE7">
            <v>1095</v>
          </cell>
          <cell r="AF7">
            <v>1653</v>
          </cell>
          <cell r="AG7">
            <v>0</v>
          </cell>
          <cell r="AH7">
            <v>1</v>
          </cell>
          <cell r="AI7">
            <v>0</v>
          </cell>
          <cell r="AJ7">
            <v>29</v>
          </cell>
          <cell r="AK7">
            <v>0</v>
          </cell>
          <cell r="AL7">
            <v>0</v>
          </cell>
          <cell r="AM7">
            <v>30</v>
          </cell>
          <cell r="AN7">
            <v>0</v>
          </cell>
          <cell r="AO7">
            <v>5</v>
          </cell>
          <cell r="AP7">
            <v>5</v>
          </cell>
          <cell r="AQ7">
            <v>0</v>
          </cell>
          <cell r="AR7">
            <v>0</v>
          </cell>
          <cell r="AS7">
            <v>0</v>
          </cell>
          <cell r="AT7">
            <v>0</v>
          </cell>
          <cell r="AU7">
            <v>0</v>
          </cell>
          <cell r="AV7">
            <v>0</v>
          </cell>
          <cell r="AW7">
            <v>0</v>
          </cell>
          <cell r="AX7">
            <v>0</v>
          </cell>
          <cell r="AY7">
            <v>0</v>
          </cell>
          <cell r="AZ7">
            <v>0</v>
          </cell>
          <cell r="BA7">
            <v>2</v>
          </cell>
          <cell r="BB7">
            <v>1</v>
          </cell>
          <cell r="BC7">
            <v>2</v>
          </cell>
          <cell r="BD7">
            <v>5</v>
          </cell>
          <cell r="BE7">
            <v>0</v>
          </cell>
          <cell r="BF7">
            <v>0</v>
          </cell>
          <cell r="BG7">
            <v>0</v>
          </cell>
          <cell r="BH7">
            <v>0</v>
          </cell>
          <cell r="BI7">
            <v>0</v>
          </cell>
          <cell r="BJ7">
            <v>0</v>
          </cell>
          <cell r="BK7">
            <v>5</v>
          </cell>
          <cell r="BL7">
            <v>0</v>
          </cell>
          <cell r="BM7">
            <v>0</v>
          </cell>
          <cell r="BN7">
            <v>0</v>
          </cell>
          <cell r="BO7">
            <v>0</v>
          </cell>
          <cell r="BP7">
            <v>0</v>
          </cell>
        </row>
        <row r="8">
          <cell r="A8" t="str">
            <v>Buckden</v>
          </cell>
          <cell r="C8">
            <v>154</v>
          </cell>
          <cell r="D8">
            <v>437</v>
          </cell>
          <cell r="E8">
            <v>6</v>
          </cell>
          <cell r="F8">
            <v>597</v>
          </cell>
          <cell r="G8">
            <v>30</v>
          </cell>
          <cell r="H8">
            <v>71</v>
          </cell>
          <cell r="I8">
            <v>0</v>
          </cell>
          <cell r="J8">
            <v>0</v>
          </cell>
          <cell r="K8">
            <v>0</v>
          </cell>
          <cell r="L8">
            <v>0</v>
          </cell>
          <cell r="M8">
            <v>0</v>
          </cell>
          <cell r="N8">
            <v>0</v>
          </cell>
          <cell r="O8">
            <v>101</v>
          </cell>
          <cell r="P8">
            <v>17</v>
          </cell>
          <cell r="Q8">
            <v>19</v>
          </cell>
          <cell r="R8">
            <v>4</v>
          </cell>
          <cell r="S8">
            <v>1</v>
          </cell>
          <cell r="T8">
            <v>41</v>
          </cell>
          <cell r="U8">
            <v>739</v>
          </cell>
          <cell r="V8">
            <v>635</v>
          </cell>
          <cell r="W8">
            <v>0</v>
          </cell>
          <cell r="X8">
            <v>117</v>
          </cell>
          <cell r="Y8">
            <v>3</v>
          </cell>
          <cell r="Z8">
            <v>755</v>
          </cell>
          <cell r="AA8">
            <v>8</v>
          </cell>
          <cell r="AB8">
            <v>3</v>
          </cell>
          <cell r="AC8">
            <v>16</v>
          </cell>
          <cell r="AD8">
            <v>27</v>
          </cell>
          <cell r="AE8">
            <v>782</v>
          </cell>
          <cell r="AF8">
            <v>1521</v>
          </cell>
          <cell r="AG8">
            <v>0</v>
          </cell>
          <cell r="AH8">
            <v>0</v>
          </cell>
          <cell r="AI8">
            <v>0</v>
          </cell>
          <cell r="AJ8">
            <v>2</v>
          </cell>
          <cell r="AK8">
            <v>0</v>
          </cell>
          <cell r="AL8">
            <v>0</v>
          </cell>
          <cell r="AM8">
            <v>2</v>
          </cell>
          <cell r="AN8">
            <v>0</v>
          </cell>
          <cell r="AO8">
            <v>3</v>
          </cell>
          <cell r="AP8">
            <v>3</v>
          </cell>
          <cell r="AQ8">
            <v>0</v>
          </cell>
          <cell r="AR8">
            <v>0</v>
          </cell>
          <cell r="AS8">
            <v>0</v>
          </cell>
          <cell r="AT8">
            <v>0</v>
          </cell>
          <cell r="AU8">
            <v>0</v>
          </cell>
          <cell r="AV8">
            <v>0</v>
          </cell>
          <cell r="AW8">
            <v>0</v>
          </cell>
          <cell r="AX8">
            <v>0</v>
          </cell>
          <cell r="AY8">
            <v>3</v>
          </cell>
          <cell r="AZ8">
            <v>2</v>
          </cell>
          <cell r="BA8">
            <v>1</v>
          </cell>
          <cell r="BB8">
            <v>0</v>
          </cell>
          <cell r="BC8">
            <v>0</v>
          </cell>
          <cell r="BD8">
            <v>6</v>
          </cell>
          <cell r="BE8">
            <v>0</v>
          </cell>
          <cell r="BF8">
            <v>0</v>
          </cell>
          <cell r="BG8">
            <v>0</v>
          </cell>
          <cell r="BH8">
            <v>0</v>
          </cell>
          <cell r="BI8">
            <v>0</v>
          </cell>
          <cell r="BJ8">
            <v>0</v>
          </cell>
          <cell r="BK8">
            <v>6</v>
          </cell>
          <cell r="BL8">
            <v>0</v>
          </cell>
          <cell r="BM8">
            <v>0</v>
          </cell>
          <cell r="BN8">
            <v>0</v>
          </cell>
          <cell r="BO8">
            <v>0</v>
          </cell>
          <cell r="BP8">
            <v>0</v>
          </cell>
        </row>
        <row r="9">
          <cell r="A9" t="str">
            <v>Burwell</v>
          </cell>
          <cell r="C9">
            <v>161</v>
          </cell>
          <cell r="D9">
            <v>576</v>
          </cell>
          <cell r="E9">
            <v>84</v>
          </cell>
          <cell r="F9">
            <v>821</v>
          </cell>
          <cell r="G9">
            <v>73</v>
          </cell>
          <cell r="H9">
            <v>109</v>
          </cell>
          <cell r="I9">
            <v>0</v>
          </cell>
          <cell r="J9">
            <v>0</v>
          </cell>
          <cell r="K9">
            <v>4</v>
          </cell>
          <cell r="L9">
            <v>0</v>
          </cell>
          <cell r="M9">
            <v>0</v>
          </cell>
          <cell r="N9">
            <v>0</v>
          </cell>
          <cell r="O9">
            <v>186</v>
          </cell>
          <cell r="P9">
            <v>12</v>
          </cell>
          <cell r="Q9">
            <v>10</v>
          </cell>
          <cell r="R9">
            <v>0</v>
          </cell>
          <cell r="S9">
            <v>1</v>
          </cell>
          <cell r="T9">
            <v>23</v>
          </cell>
          <cell r="U9">
            <v>1030</v>
          </cell>
          <cell r="V9">
            <v>1001</v>
          </cell>
          <cell r="W9">
            <v>4</v>
          </cell>
          <cell r="X9">
            <v>146</v>
          </cell>
          <cell r="Y9">
            <v>12</v>
          </cell>
          <cell r="Z9">
            <v>1163</v>
          </cell>
          <cell r="AA9">
            <v>11</v>
          </cell>
          <cell r="AB9">
            <v>5</v>
          </cell>
          <cell r="AC9">
            <v>23</v>
          </cell>
          <cell r="AD9">
            <v>39</v>
          </cell>
          <cell r="AE9">
            <v>1202</v>
          </cell>
          <cell r="AF9">
            <v>2232</v>
          </cell>
          <cell r="AG9">
            <v>0</v>
          </cell>
          <cell r="AH9">
            <v>0</v>
          </cell>
          <cell r="AI9">
            <v>0</v>
          </cell>
          <cell r="AJ9">
            <v>13</v>
          </cell>
          <cell r="AK9">
            <v>0</v>
          </cell>
          <cell r="AL9">
            <v>0</v>
          </cell>
          <cell r="AM9">
            <v>13</v>
          </cell>
          <cell r="AN9">
            <v>0</v>
          </cell>
          <cell r="AO9">
            <v>19</v>
          </cell>
          <cell r="AP9">
            <v>19</v>
          </cell>
          <cell r="AQ9">
            <v>0</v>
          </cell>
          <cell r="AR9">
            <v>0</v>
          </cell>
          <cell r="AS9">
            <v>0</v>
          </cell>
          <cell r="AT9">
            <v>0</v>
          </cell>
          <cell r="AU9">
            <v>0</v>
          </cell>
          <cell r="AV9">
            <v>0</v>
          </cell>
          <cell r="AW9">
            <v>0</v>
          </cell>
          <cell r="AX9">
            <v>0</v>
          </cell>
          <cell r="AY9">
            <v>8</v>
          </cell>
          <cell r="AZ9">
            <v>2</v>
          </cell>
          <cell r="BA9">
            <v>0</v>
          </cell>
          <cell r="BB9">
            <v>1</v>
          </cell>
          <cell r="BC9">
            <v>0</v>
          </cell>
          <cell r="BD9">
            <v>11</v>
          </cell>
          <cell r="BE9">
            <v>0</v>
          </cell>
          <cell r="BF9">
            <v>0</v>
          </cell>
          <cell r="BG9">
            <v>0</v>
          </cell>
          <cell r="BH9">
            <v>0</v>
          </cell>
          <cell r="BI9">
            <v>0</v>
          </cell>
          <cell r="BJ9">
            <v>0</v>
          </cell>
          <cell r="BK9">
            <v>11</v>
          </cell>
          <cell r="BL9">
            <v>0</v>
          </cell>
          <cell r="BM9">
            <v>0</v>
          </cell>
          <cell r="BN9">
            <v>0</v>
          </cell>
          <cell r="BO9">
            <v>0</v>
          </cell>
          <cell r="BP9">
            <v>0</v>
          </cell>
        </row>
        <row r="10">
          <cell r="A10" t="str">
            <v>Cambourne</v>
          </cell>
          <cell r="C10">
            <v>350</v>
          </cell>
          <cell r="D10">
            <v>1089</v>
          </cell>
          <cell r="E10">
            <v>8</v>
          </cell>
          <cell r="F10">
            <v>1447</v>
          </cell>
          <cell r="G10">
            <v>139</v>
          </cell>
          <cell r="H10">
            <v>295</v>
          </cell>
          <cell r="I10">
            <v>1</v>
          </cell>
          <cell r="J10">
            <v>0</v>
          </cell>
          <cell r="K10">
            <v>1</v>
          </cell>
          <cell r="L10">
            <v>1</v>
          </cell>
          <cell r="M10">
            <v>0</v>
          </cell>
          <cell r="N10">
            <v>0</v>
          </cell>
          <cell r="O10">
            <v>437</v>
          </cell>
          <cell r="P10">
            <v>34</v>
          </cell>
          <cell r="Q10">
            <v>18</v>
          </cell>
          <cell r="R10">
            <v>1</v>
          </cell>
          <cell r="S10">
            <v>2</v>
          </cell>
          <cell r="T10">
            <v>55</v>
          </cell>
          <cell r="U10">
            <v>1939</v>
          </cell>
          <cell r="V10">
            <v>4208</v>
          </cell>
          <cell r="W10">
            <v>7</v>
          </cell>
          <cell r="X10">
            <v>501</v>
          </cell>
          <cell r="Y10">
            <v>11</v>
          </cell>
          <cell r="Z10">
            <v>4727</v>
          </cell>
          <cell r="AA10">
            <v>29</v>
          </cell>
          <cell r="AB10">
            <v>10</v>
          </cell>
          <cell r="AC10">
            <v>81</v>
          </cell>
          <cell r="AD10">
            <v>120</v>
          </cell>
          <cell r="AE10">
            <v>4847</v>
          </cell>
          <cell r="AF10">
            <v>6786</v>
          </cell>
          <cell r="AG10">
            <v>0</v>
          </cell>
          <cell r="AH10">
            <v>0</v>
          </cell>
          <cell r="AI10">
            <v>2</v>
          </cell>
          <cell r="AJ10">
            <v>26</v>
          </cell>
          <cell r="AK10">
            <v>0</v>
          </cell>
          <cell r="AL10">
            <v>0</v>
          </cell>
          <cell r="AM10">
            <v>28</v>
          </cell>
          <cell r="AN10">
            <v>0</v>
          </cell>
          <cell r="AO10">
            <v>58</v>
          </cell>
          <cell r="AP10">
            <v>58</v>
          </cell>
          <cell r="AQ10">
            <v>0</v>
          </cell>
          <cell r="AR10">
            <v>0</v>
          </cell>
          <cell r="AS10">
            <v>0</v>
          </cell>
          <cell r="AT10">
            <v>0</v>
          </cell>
          <cell r="AU10">
            <v>0</v>
          </cell>
          <cell r="AV10">
            <v>0</v>
          </cell>
          <cell r="AW10">
            <v>0</v>
          </cell>
          <cell r="AX10">
            <v>1</v>
          </cell>
          <cell r="AY10">
            <v>21</v>
          </cell>
          <cell r="AZ10">
            <v>17</v>
          </cell>
          <cell r="BA10">
            <v>29</v>
          </cell>
          <cell r="BB10">
            <v>4</v>
          </cell>
          <cell r="BC10">
            <v>1</v>
          </cell>
          <cell r="BD10">
            <v>73</v>
          </cell>
          <cell r="BE10">
            <v>0</v>
          </cell>
          <cell r="BF10">
            <v>0</v>
          </cell>
          <cell r="BG10">
            <v>0</v>
          </cell>
          <cell r="BH10">
            <v>0</v>
          </cell>
          <cell r="BI10">
            <v>0</v>
          </cell>
          <cell r="BJ10">
            <v>0</v>
          </cell>
          <cell r="BK10">
            <v>73</v>
          </cell>
          <cell r="BL10">
            <v>0</v>
          </cell>
          <cell r="BM10">
            <v>0</v>
          </cell>
          <cell r="BN10">
            <v>0</v>
          </cell>
          <cell r="BO10">
            <v>0</v>
          </cell>
          <cell r="BP10">
            <v>4</v>
          </cell>
        </row>
        <row r="11">
          <cell r="A11" t="str">
            <v>Cambridge Central</v>
          </cell>
          <cell r="C11">
            <v>1721</v>
          </cell>
          <cell r="D11">
            <v>4832</v>
          </cell>
          <cell r="E11">
            <v>22</v>
          </cell>
          <cell r="F11">
            <v>6575</v>
          </cell>
          <cell r="G11">
            <v>1830</v>
          </cell>
          <cell r="H11">
            <v>4187</v>
          </cell>
          <cell r="I11">
            <v>2</v>
          </cell>
          <cell r="J11">
            <v>0</v>
          </cell>
          <cell r="K11">
            <v>176</v>
          </cell>
          <cell r="L11">
            <v>147</v>
          </cell>
          <cell r="M11">
            <v>2</v>
          </cell>
          <cell r="N11">
            <v>0</v>
          </cell>
          <cell r="O11">
            <v>6344</v>
          </cell>
          <cell r="P11">
            <v>103</v>
          </cell>
          <cell r="Q11">
            <v>75</v>
          </cell>
          <cell r="R11">
            <v>8</v>
          </cell>
          <cell r="S11">
            <v>20</v>
          </cell>
          <cell r="T11">
            <v>206</v>
          </cell>
          <cell r="U11">
            <v>13125</v>
          </cell>
          <cell r="V11">
            <v>11566</v>
          </cell>
          <cell r="W11">
            <v>89</v>
          </cell>
          <cell r="X11">
            <v>1726</v>
          </cell>
          <cell r="Y11">
            <v>66</v>
          </cell>
          <cell r="Z11">
            <v>13447</v>
          </cell>
          <cell r="AA11">
            <v>216</v>
          </cell>
          <cell r="AB11">
            <v>102</v>
          </cell>
          <cell r="AC11">
            <v>484</v>
          </cell>
          <cell r="AD11">
            <v>802</v>
          </cell>
          <cell r="AE11">
            <v>14249</v>
          </cell>
          <cell r="AF11">
            <v>27374</v>
          </cell>
          <cell r="AG11">
            <v>3</v>
          </cell>
          <cell r="AH11">
            <v>10</v>
          </cell>
          <cell r="AI11">
            <v>11</v>
          </cell>
          <cell r="AJ11">
            <v>159</v>
          </cell>
          <cell r="AK11">
            <v>0</v>
          </cell>
          <cell r="AL11">
            <v>0</v>
          </cell>
          <cell r="AM11">
            <v>183</v>
          </cell>
          <cell r="AN11">
            <v>0</v>
          </cell>
          <cell r="AO11">
            <v>188</v>
          </cell>
          <cell r="AP11">
            <v>188</v>
          </cell>
          <cell r="AQ11">
            <v>1</v>
          </cell>
          <cell r="AR11">
            <v>1</v>
          </cell>
          <cell r="AS11">
            <v>7</v>
          </cell>
          <cell r="AT11">
            <v>6</v>
          </cell>
          <cell r="AU11">
            <v>3</v>
          </cell>
          <cell r="AV11">
            <v>18</v>
          </cell>
          <cell r="AW11">
            <v>3</v>
          </cell>
          <cell r="AX11">
            <v>2</v>
          </cell>
          <cell r="AY11">
            <v>86</v>
          </cell>
          <cell r="AZ11">
            <v>45</v>
          </cell>
          <cell r="BA11">
            <v>101</v>
          </cell>
          <cell r="BB11">
            <v>87</v>
          </cell>
          <cell r="BC11">
            <v>21</v>
          </cell>
          <cell r="BD11">
            <v>345</v>
          </cell>
          <cell r="BE11">
            <v>0</v>
          </cell>
          <cell r="BF11">
            <v>0</v>
          </cell>
          <cell r="BG11">
            <v>0</v>
          </cell>
          <cell r="BH11">
            <v>0</v>
          </cell>
          <cell r="BI11">
            <v>0</v>
          </cell>
          <cell r="BJ11">
            <v>0</v>
          </cell>
          <cell r="BK11">
            <v>363</v>
          </cell>
          <cell r="BL11">
            <v>276</v>
          </cell>
          <cell r="BM11">
            <v>0</v>
          </cell>
          <cell r="BN11">
            <v>0</v>
          </cell>
          <cell r="BO11">
            <v>0</v>
          </cell>
          <cell r="BP11">
            <v>5</v>
          </cell>
        </row>
        <row r="12">
          <cell r="A12" t="str">
            <v>Chatteris</v>
          </cell>
          <cell r="C12">
            <v>271</v>
          </cell>
          <cell r="D12">
            <v>525</v>
          </cell>
          <cell r="E12">
            <v>7</v>
          </cell>
          <cell r="F12">
            <v>803</v>
          </cell>
          <cell r="G12">
            <v>69</v>
          </cell>
          <cell r="H12">
            <v>86</v>
          </cell>
          <cell r="I12">
            <v>0</v>
          </cell>
          <cell r="J12">
            <v>0</v>
          </cell>
          <cell r="K12">
            <v>2</v>
          </cell>
          <cell r="L12">
            <v>0</v>
          </cell>
          <cell r="M12">
            <v>1</v>
          </cell>
          <cell r="N12">
            <v>0</v>
          </cell>
          <cell r="O12">
            <v>158</v>
          </cell>
          <cell r="P12">
            <v>37</v>
          </cell>
          <cell r="Q12">
            <v>16</v>
          </cell>
          <cell r="R12">
            <v>1</v>
          </cell>
          <cell r="S12">
            <v>3</v>
          </cell>
          <cell r="T12">
            <v>57</v>
          </cell>
          <cell r="U12">
            <v>1018</v>
          </cell>
          <cell r="V12">
            <v>616</v>
          </cell>
          <cell r="W12">
            <v>0</v>
          </cell>
          <cell r="X12">
            <v>61</v>
          </cell>
          <cell r="Y12">
            <v>7</v>
          </cell>
          <cell r="Z12">
            <v>684</v>
          </cell>
          <cell r="AA12">
            <v>2</v>
          </cell>
          <cell r="AB12">
            <v>1</v>
          </cell>
          <cell r="AC12">
            <v>4</v>
          </cell>
          <cell r="AD12">
            <v>7</v>
          </cell>
          <cell r="AE12">
            <v>691</v>
          </cell>
          <cell r="AF12">
            <v>1709</v>
          </cell>
          <cell r="AG12">
            <v>0</v>
          </cell>
          <cell r="AH12">
            <v>7</v>
          </cell>
          <cell r="AI12">
            <v>0</v>
          </cell>
          <cell r="AJ12">
            <v>10</v>
          </cell>
          <cell r="AK12">
            <v>0</v>
          </cell>
          <cell r="AL12">
            <v>0</v>
          </cell>
          <cell r="AM12">
            <v>17</v>
          </cell>
          <cell r="AN12">
            <v>0</v>
          </cell>
          <cell r="AO12">
            <v>12</v>
          </cell>
          <cell r="AP12">
            <v>12</v>
          </cell>
          <cell r="AQ12">
            <v>0</v>
          </cell>
          <cell r="AR12">
            <v>0</v>
          </cell>
          <cell r="AS12">
            <v>0</v>
          </cell>
          <cell r="AT12">
            <v>0</v>
          </cell>
          <cell r="AU12">
            <v>0</v>
          </cell>
          <cell r="AV12">
            <v>0</v>
          </cell>
          <cell r="AW12">
            <v>0</v>
          </cell>
          <cell r="AX12">
            <v>0</v>
          </cell>
          <cell r="AY12">
            <v>2</v>
          </cell>
          <cell r="AZ12">
            <v>7</v>
          </cell>
          <cell r="BA12">
            <v>0</v>
          </cell>
          <cell r="BB12">
            <v>2</v>
          </cell>
          <cell r="BC12">
            <v>0</v>
          </cell>
          <cell r="BD12">
            <v>11</v>
          </cell>
          <cell r="BE12">
            <v>0</v>
          </cell>
          <cell r="BF12">
            <v>0</v>
          </cell>
          <cell r="BG12">
            <v>0</v>
          </cell>
          <cell r="BH12">
            <v>0</v>
          </cell>
          <cell r="BI12">
            <v>0</v>
          </cell>
          <cell r="BJ12">
            <v>0</v>
          </cell>
          <cell r="BK12">
            <v>11</v>
          </cell>
          <cell r="BL12">
            <v>0</v>
          </cell>
          <cell r="BM12">
            <v>0</v>
          </cell>
          <cell r="BN12">
            <v>0</v>
          </cell>
          <cell r="BO12">
            <v>0</v>
          </cell>
          <cell r="BP12">
            <v>0</v>
          </cell>
        </row>
        <row r="13">
          <cell r="A13" t="str">
            <v>Cherry Hinton</v>
          </cell>
          <cell r="C13">
            <v>233</v>
          </cell>
          <cell r="D13">
            <v>754</v>
          </cell>
          <cell r="E13">
            <v>4</v>
          </cell>
          <cell r="F13">
            <v>991</v>
          </cell>
          <cell r="G13">
            <v>128</v>
          </cell>
          <cell r="H13">
            <v>280</v>
          </cell>
          <cell r="I13">
            <v>0</v>
          </cell>
          <cell r="J13">
            <v>0</v>
          </cell>
          <cell r="K13">
            <v>1</v>
          </cell>
          <cell r="L13">
            <v>0</v>
          </cell>
          <cell r="M13">
            <v>0</v>
          </cell>
          <cell r="N13">
            <v>0</v>
          </cell>
          <cell r="O13">
            <v>409</v>
          </cell>
          <cell r="P13">
            <v>21</v>
          </cell>
          <cell r="Q13">
            <v>29</v>
          </cell>
          <cell r="R13">
            <v>0</v>
          </cell>
          <cell r="S13">
            <v>1</v>
          </cell>
          <cell r="T13">
            <v>51</v>
          </cell>
          <cell r="U13">
            <v>1451</v>
          </cell>
          <cell r="V13">
            <v>2687</v>
          </cell>
          <cell r="W13">
            <v>2</v>
          </cell>
          <cell r="X13">
            <v>387</v>
          </cell>
          <cell r="Y13">
            <v>9</v>
          </cell>
          <cell r="Z13">
            <v>3085</v>
          </cell>
          <cell r="AA13">
            <v>31</v>
          </cell>
          <cell r="AB13">
            <v>7</v>
          </cell>
          <cell r="AC13">
            <v>63</v>
          </cell>
          <cell r="AD13">
            <v>101</v>
          </cell>
          <cell r="AE13">
            <v>3186</v>
          </cell>
          <cell r="AF13">
            <v>4637</v>
          </cell>
          <cell r="AG13">
            <v>0</v>
          </cell>
          <cell r="AH13">
            <v>3</v>
          </cell>
          <cell r="AI13">
            <v>1</v>
          </cell>
          <cell r="AJ13">
            <v>10</v>
          </cell>
          <cell r="AK13">
            <v>0</v>
          </cell>
          <cell r="AL13">
            <v>0</v>
          </cell>
          <cell r="AM13">
            <v>14</v>
          </cell>
          <cell r="AN13">
            <v>0</v>
          </cell>
          <cell r="AO13">
            <v>23</v>
          </cell>
          <cell r="AP13">
            <v>23</v>
          </cell>
          <cell r="AQ13">
            <v>0</v>
          </cell>
          <cell r="AR13">
            <v>0</v>
          </cell>
          <cell r="AS13">
            <v>1</v>
          </cell>
          <cell r="AT13">
            <v>0</v>
          </cell>
          <cell r="AU13">
            <v>0</v>
          </cell>
          <cell r="AV13">
            <v>1</v>
          </cell>
          <cell r="AW13">
            <v>0</v>
          </cell>
          <cell r="AX13">
            <v>2</v>
          </cell>
          <cell r="AY13">
            <v>7</v>
          </cell>
          <cell r="AZ13">
            <v>4</v>
          </cell>
          <cell r="BA13">
            <v>3</v>
          </cell>
          <cell r="BB13">
            <v>8</v>
          </cell>
          <cell r="BC13">
            <v>0</v>
          </cell>
          <cell r="BD13">
            <v>24</v>
          </cell>
          <cell r="BE13">
            <v>0</v>
          </cell>
          <cell r="BF13">
            <v>0</v>
          </cell>
          <cell r="BG13">
            <v>0</v>
          </cell>
          <cell r="BH13">
            <v>0</v>
          </cell>
          <cell r="BI13">
            <v>0</v>
          </cell>
          <cell r="BJ13">
            <v>0</v>
          </cell>
          <cell r="BK13">
            <v>25</v>
          </cell>
          <cell r="BL13">
            <v>2</v>
          </cell>
          <cell r="BM13">
            <v>0</v>
          </cell>
          <cell r="BN13">
            <v>0</v>
          </cell>
          <cell r="BO13">
            <v>0</v>
          </cell>
          <cell r="BP13">
            <v>0</v>
          </cell>
        </row>
        <row r="14">
          <cell r="A14" t="str">
            <v>Comberton</v>
          </cell>
          <cell r="C14">
            <v>140</v>
          </cell>
          <cell r="D14">
            <v>422</v>
          </cell>
          <cell r="E14">
            <v>7</v>
          </cell>
          <cell r="F14">
            <v>569</v>
          </cell>
          <cell r="G14">
            <v>37</v>
          </cell>
          <cell r="H14">
            <v>95</v>
          </cell>
          <cell r="I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132</v>
          </cell>
          <cell r="P14">
            <v>4</v>
          </cell>
          <cell r="Q14">
            <v>10</v>
          </cell>
          <cell r="R14">
            <v>1</v>
          </cell>
          <cell r="S14">
            <v>1</v>
          </cell>
          <cell r="T14">
            <v>16</v>
          </cell>
          <cell r="U14">
            <v>717</v>
          </cell>
          <cell r="V14">
            <v>879</v>
          </cell>
          <cell r="W14">
            <v>1</v>
          </cell>
          <cell r="X14">
            <v>165</v>
          </cell>
          <cell r="Y14">
            <v>0</v>
          </cell>
          <cell r="Z14">
            <v>1045</v>
          </cell>
          <cell r="AA14">
            <v>21</v>
          </cell>
          <cell r="AB14">
            <v>17</v>
          </cell>
          <cell r="AC14">
            <v>75</v>
          </cell>
          <cell r="AD14">
            <v>113</v>
          </cell>
          <cell r="AE14">
            <v>1158</v>
          </cell>
          <cell r="AF14">
            <v>1875</v>
          </cell>
          <cell r="AG14">
            <v>0</v>
          </cell>
          <cell r="AH14">
            <v>0</v>
          </cell>
          <cell r="AI14">
            <v>0</v>
          </cell>
          <cell r="AJ14">
            <v>5</v>
          </cell>
          <cell r="AK14">
            <v>0</v>
          </cell>
          <cell r="AL14">
            <v>0</v>
          </cell>
          <cell r="AM14">
            <v>5</v>
          </cell>
          <cell r="AN14">
            <v>2</v>
          </cell>
          <cell r="AO14">
            <v>20</v>
          </cell>
          <cell r="AP14">
            <v>22</v>
          </cell>
          <cell r="AQ14">
            <v>0</v>
          </cell>
          <cell r="AR14">
            <v>0</v>
          </cell>
          <cell r="AS14">
            <v>0</v>
          </cell>
          <cell r="AT14">
            <v>0</v>
          </cell>
          <cell r="AU14">
            <v>0</v>
          </cell>
          <cell r="AV14">
            <v>0</v>
          </cell>
          <cell r="AW14">
            <v>0</v>
          </cell>
          <cell r="AX14">
            <v>0</v>
          </cell>
          <cell r="AY14">
            <v>3</v>
          </cell>
          <cell r="AZ14">
            <v>0</v>
          </cell>
          <cell r="BA14">
            <v>5</v>
          </cell>
          <cell r="BB14">
            <v>5</v>
          </cell>
          <cell r="BC14">
            <v>0</v>
          </cell>
          <cell r="BD14">
            <v>13</v>
          </cell>
          <cell r="BE14">
            <v>0</v>
          </cell>
          <cell r="BF14">
            <v>0</v>
          </cell>
          <cell r="BG14">
            <v>0</v>
          </cell>
          <cell r="BH14">
            <v>0</v>
          </cell>
          <cell r="BI14">
            <v>0</v>
          </cell>
          <cell r="BJ14">
            <v>0</v>
          </cell>
          <cell r="BK14">
            <v>13</v>
          </cell>
          <cell r="BL14">
            <v>0</v>
          </cell>
          <cell r="BM14">
            <v>0</v>
          </cell>
          <cell r="BN14">
            <v>0</v>
          </cell>
          <cell r="BO14">
            <v>0</v>
          </cell>
          <cell r="BP14">
            <v>0</v>
          </cell>
        </row>
        <row r="15">
          <cell r="A15" t="str">
            <v>Cottenham</v>
          </cell>
          <cell r="C15">
            <v>193</v>
          </cell>
          <cell r="D15">
            <v>421</v>
          </cell>
          <cell r="E15">
            <v>3</v>
          </cell>
          <cell r="F15">
            <v>617</v>
          </cell>
          <cell r="G15">
            <v>54</v>
          </cell>
          <cell r="H15">
            <v>82</v>
          </cell>
          <cell r="I15">
            <v>0</v>
          </cell>
          <cell r="J15">
            <v>0</v>
          </cell>
          <cell r="K15">
            <v>0</v>
          </cell>
          <cell r="L15">
            <v>0</v>
          </cell>
          <cell r="M15">
            <v>0</v>
          </cell>
          <cell r="N15">
            <v>0</v>
          </cell>
          <cell r="O15">
            <v>136</v>
          </cell>
          <cell r="P15">
            <v>49</v>
          </cell>
          <cell r="Q15">
            <v>12</v>
          </cell>
          <cell r="R15">
            <v>0</v>
          </cell>
          <cell r="S15">
            <v>1</v>
          </cell>
          <cell r="T15">
            <v>62</v>
          </cell>
          <cell r="U15">
            <v>815</v>
          </cell>
          <cell r="V15">
            <v>1232</v>
          </cell>
          <cell r="W15">
            <v>0</v>
          </cell>
          <cell r="X15">
            <v>198</v>
          </cell>
          <cell r="Y15">
            <v>6</v>
          </cell>
          <cell r="Z15">
            <v>1436</v>
          </cell>
          <cell r="AA15">
            <v>22</v>
          </cell>
          <cell r="AB15">
            <v>4</v>
          </cell>
          <cell r="AC15">
            <v>33</v>
          </cell>
          <cell r="AD15">
            <v>59</v>
          </cell>
          <cell r="AE15">
            <v>1495</v>
          </cell>
          <cell r="AF15">
            <v>2310</v>
          </cell>
          <cell r="AG15">
            <v>0</v>
          </cell>
          <cell r="AH15">
            <v>0</v>
          </cell>
          <cell r="AI15">
            <v>1</v>
          </cell>
          <cell r="AJ15">
            <v>13</v>
          </cell>
          <cell r="AK15">
            <v>0</v>
          </cell>
          <cell r="AL15">
            <v>0</v>
          </cell>
          <cell r="AM15">
            <v>14</v>
          </cell>
          <cell r="AN15">
            <v>0</v>
          </cell>
          <cell r="AO15">
            <v>20</v>
          </cell>
          <cell r="AP15">
            <v>20</v>
          </cell>
          <cell r="AQ15">
            <v>0</v>
          </cell>
          <cell r="AR15">
            <v>0</v>
          </cell>
          <cell r="AS15">
            <v>0</v>
          </cell>
          <cell r="AT15">
            <v>0</v>
          </cell>
          <cell r="AU15">
            <v>0</v>
          </cell>
          <cell r="AV15">
            <v>0</v>
          </cell>
          <cell r="AW15">
            <v>0</v>
          </cell>
          <cell r="AX15">
            <v>0</v>
          </cell>
          <cell r="AY15">
            <v>1</v>
          </cell>
          <cell r="AZ15">
            <v>0</v>
          </cell>
          <cell r="BA15">
            <v>0</v>
          </cell>
          <cell r="BB15">
            <v>0</v>
          </cell>
          <cell r="BC15">
            <v>0</v>
          </cell>
          <cell r="BD15">
            <v>1</v>
          </cell>
          <cell r="BE15">
            <v>0</v>
          </cell>
          <cell r="BF15">
            <v>0</v>
          </cell>
          <cell r="BG15">
            <v>0</v>
          </cell>
          <cell r="BH15">
            <v>0</v>
          </cell>
          <cell r="BI15">
            <v>0</v>
          </cell>
          <cell r="BJ15">
            <v>0</v>
          </cell>
          <cell r="BK15">
            <v>1</v>
          </cell>
          <cell r="BL15">
            <v>0</v>
          </cell>
          <cell r="BM15">
            <v>0</v>
          </cell>
          <cell r="BN15">
            <v>0</v>
          </cell>
          <cell r="BO15">
            <v>0</v>
          </cell>
          <cell r="BP15">
            <v>0</v>
          </cell>
        </row>
        <row r="16">
          <cell r="A16" t="str">
            <v>Ely</v>
          </cell>
          <cell r="C16">
            <v>855</v>
          </cell>
          <cell r="D16">
            <v>2195</v>
          </cell>
          <cell r="E16">
            <v>29</v>
          </cell>
          <cell r="F16">
            <v>3079</v>
          </cell>
          <cell r="G16">
            <v>485</v>
          </cell>
          <cell r="H16">
            <v>870</v>
          </cell>
          <cell r="I16">
            <v>0</v>
          </cell>
          <cell r="J16">
            <v>0</v>
          </cell>
          <cell r="K16">
            <v>76</v>
          </cell>
          <cell r="L16">
            <v>1</v>
          </cell>
          <cell r="M16">
            <v>0</v>
          </cell>
          <cell r="N16">
            <v>0</v>
          </cell>
          <cell r="O16">
            <v>1432</v>
          </cell>
          <cell r="P16">
            <v>127</v>
          </cell>
          <cell r="Q16">
            <v>109</v>
          </cell>
          <cell r="R16">
            <v>8</v>
          </cell>
          <cell r="S16">
            <v>1</v>
          </cell>
          <cell r="T16">
            <v>245</v>
          </cell>
          <cell r="U16">
            <v>4756</v>
          </cell>
          <cell r="V16">
            <v>5683</v>
          </cell>
          <cell r="W16">
            <v>17</v>
          </cell>
          <cell r="X16">
            <v>880</v>
          </cell>
          <cell r="Y16">
            <v>70</v>
          </cell>
          <cell r="Z16">
            <v>6650</v>
          </cell>
          <cell r="AA16">
            <v>76</v>
          </cell>
          <cell r="AB16">
            <v>19</v>
          </cell>
          <cell r="AC16">
            <v>164</v>
          </cell>
          <cell r="AD16">
            <v>259</v>
          </cell>
          <cell r="AE16">
            <v>6909</v>
          </cell>
          <cell r="AF16">
            <v>11665</v>
          </cell>
          <cell r="AG16">
            <v>0</v>
          </cell>
          <cell r="AH16">
            <v>11</v>
          </cell>
          <cell r="AI16">
            <v>14</v>
          </cell>
          <cell r="AJ16">
            <v>159</v>
          </cell>
          <cell r="AK16">
            <v>0</v>
          </cell>
          <cell r="AL16">
            <v>0</v>
          </cell>
          <cell r="AM16">
            <v>184</v>
          </cell>
          <cell r="AN16">
            <v>0</v>
          </cell>
          <cell r="AO16">
            <v>99</v>
          </cell>
          <cell r="AP16">
            <v>99</v>
          </cell>
          <cell r="AQ16">
            <v>0</v>
          </cell>
          <cell r="AR16">
            <v>0</v>
          </cell>
          <cell r="AS16">
            <v>0</v>
          </cell>
          <cell r="AT16">
            <v>0</v>
          </cell>
          <cell r="AU16">
            <v>0</v>
          </cell>
          <cell r="AV16">
            <v>0</v>
          </cell>
          <cell r="AW16">
            <v>1</v>
          </cell>
          <cell r="AX16">
            <v>3</v>
          </cell>
          <cell r="AY16">
            <v>37</v>
          </cell>
          <cell r="AZ16">
            <v>33</v>
          </cell>
          <cell r="BA16">
            <v>53</v>
          </cell>
          <cell r="BB16">
            <v>27</v>
          </cell>
          <cell r="BC16">
            <v>1</v>
          </cell>
          <cell r="BD16">
            <v>155</v>
          </cell>
          <cell r="BE16">
            <v>0</v>
          </cell>
          <cell r="BF16">
            <v>0</v>
          </cell>
          <cell r="BG16">
            <v>0</v>
          </cell>
          <cell r="BH16">
            <v>0</v>
          </cell>
          <cell r="BI16">
            <v>0</v>
          </cell>
          <cell r="BJ16">
            <v>0</v>
          </cell>
          <cell r="BK16">
            <v>155</v>
          </cell>
          <cell r="BL16">
            <v>1</v>
          </cell>
          <cell r="BM16">
            <v>0</v>
          </cell>
          <cell r="BN16">
            <v>0</v>
          </cell>
          <cell r="BO16">
            <v>0</v>
          </cell>
          <cell r="BP16">
            <v>0</v>
          </cell>
        </row>
        <row r="17">
          <cell r="A17" t="str">
            <v>Great Shelford</v>
          </cell>
          <cell r="C17">
            <v>358</v>
          </cell>
          <cell r="D17">
            <v>847</v>
          </cell>
          <cell r="E17">
            <v>30</v>
          </cell>
          <cell r="F17">
            <v>1235</v>
          </cell>
          <cell r="G17">
            <v>192</v>
          </cell>
          <cell r="H17">
            <v>345</v>
          </cell>
          <cell r="I17">
            <v>0</v>
          </cell>
          <cell r="J17">
            <v>0</v>
          </cell>
          <cell r="K17">
            <v>2</v>
          </cell>
          <cell r="L17">
            <v>4</v>
          </cell>
          <cell r="M17">
            <v>0</v>
          </cell>
          <cell r="N17">
            <v>0</v>
          </cell>
          <cell r="O17">
            <v>543</v>
          </cell>
          <cell r="P17">
            <v>22</v>
          </cell>
          <cell r="Q17">
            <v>15</v>
          </cell>
          <cell r="R17">
            <v>0</v>
          </cell>
          <cell r="S17">
            <v>5</v>
          </cell>
          <cell r="T17">
            <v>42</v>
          </cell>
          <cell r="U17">
            <v>1820</v>
          </cell>
          <cell r="V17">
            <v>2473</v>
          </cell>
          <cell r="W17">
            <v>1</v>
          </cell>
          <cell r="X17">
            <v>357</v>
          </cell>
          <cell r="Y17">
            <v>13</v>
          </cell>
          <cell r="Z17">
            <v>2844</v>
          </cell>
          <cell r="AA17">
            <v>39</v>
          </cell>
          <cell r="AB17">
            <v>14</v>
          </cell>
          <cell r="AC17">
            <v>103</v>
          </cell>
          <cell r="AD17">
            <v>156</v>
          </cell>
          <cell r="AE17">
            <v>3000</v>
          </cell>
          <cell r="AF17">
            <v>4820</v>
          </cell>
          <cell r="AG17">
            <v>0</v>
          </cell>
          <cell r="AH17">
            <v>0</v>
          </cell>
          <cell r="AI17">
            <v>0</v>
          </cell>
          <cell r="AJ17">
            <v>14</v>
          </cell>
          <cell r="AK17">
            <v>0</v>
          </cell>
          <cell r="AL17">
            <v>0</v>
          </cell>
          <cell r="AM17">
            <v>14</v>
          </cell>
          <cell r="AN17">
            <v>0</v>
          </cell>
          <cell r="AO17">
            <v>56</v>
          </cell>
          <cell r="AP17">
            <v>56</v>
          </cell>
          <cell r="AQ17">
            <v>0</v>
          </cell>
          <cell r="AR17">
            <v>0</v>
          </cell>
          <cell r="AS17">
            <v>0</v>
          </cell>
          <cell r="AT17">
            <v>0</v>
          </cell>
          <cell r="AU17">
            <v>0</v>
          </cell>
          <cell r="AV17">
            <v>0</v>
          </cell>
          <cell r="AW17">
            <v>0</v>
          </cell>
          <cell r="AX17">
            <v>1</v>
          </cell>
          <cell r="AY17">
            <v>15</v>
          </cell>
          <cell r="AZ17">
            <v>10</v>
          </cell>
          <cell r="BA17">
            <v>12</v>
          </cell>
          <cell r="BB17">
            <v>8</v>
          </cell>
          <cell r="BC17">
            <v>0</v>
          </cell>
          <cell r="BD17">
            <v>46</v>
          </cell>
          <cell r="BE17">
            <v>0</v>
          </cell>
          <cell r="BF17">
            <v>0</v>
          </cell>
          <cell r="BG17">
            <v>0</v>
          </cell>
          <cell r="BH17">
            <v>0</v>
          </cell>
          <cell r="BI17">
            <v>0</v>
          </cell>
          <cell r="BJ17">
            <v>0</v>
          </cell>
          <cell r="BK17">
            <v>46</v>
          </cell>
          <cell r="BL17">
            <v>0</v>
          </cell>
          <cell r="BM17">
            <v>0</v>
          </cell>
          <cell r="BN17">
            <v>0</v>
          </cell>
          <cell r="BO17">
            <v>0</v>
          </cell>
          <cell r="BP17">
            <v>0</v>
          </cell>
        </row>
        <row r="18">
          <cell r="A18" t="str">
            <v>Histon</v>
          </cell>
          <cell r="C18">
            <v>410</v>
          </cell>
          <cell r="D18">
            <v>776</v>
          </cell>
          <cell r="E18">
            <v>2</v>
          </cell>
          <cell r="F18">
            <v>1188</v>
          </cell>
          <cell r="G18">
            <v>171</v>
          </cell>
          <cell r="H18">
            <v>277</v>
          </cell>
          <cell r="I18">
            <v>0</v>
          </cell>
          <cell r="J18">
            <v>0</v>
          </cell>
          <cell r="K18">
            <v>7</v>
          </cell>
          <cell r="L18">
            <v>0</v>
          </cell>
          <cell r="M18">
            <v>0</v>
          </cell>
          <cell r="N18">
            <v>0</v>
          </cell>
          <cell r="O18">
            <v>455</v>
          </cell>
          <cell r="P18">
            <v>44</v>
          </cell>
          <cell r="Q18">
            <v>48</v>
          </cell>
          <cell r="R18">
            <v>5</v>
          </cell>
          <cell r="S18">
            <v>5</v>
          </cell>
          <cell r="T18">
            <v>102</v>
          </cell>
          <cell r="U18">
            <v>1745</v>
          </cell>
          <cell r="V18">
            <v>2512</v>
          </cell>
          <cell r="W18">
            <v>2</v>
          </cell>
          <cell r="X18">
            <v>384</v>
          </cell>
          <cell r="Y18">
            <v>15</v>
          </cell>
          <cell r="Z18">
            <v>2913</v>
          </cell>
          <cell r="AA18">
            <v>37</v>
          </cell>
          <cell r="AB18">
            <v>15</v>
          </cell>
          <cell r="AC18">
            <v>84</v>
          </cell>
          <cell r="AD18">
            <v>136</v>
          </cell>
          <cell r="AE18">
            <v>3049</v>
          </cell>
          <cell r="AF18">
            <v>4794</v>
          </cell>
          <cell r="AG18">
            <v>0</v>
          </cell>
          <cell r="AH18">
            <v>2</v>
          </cell>
          <cell r="AI18">
            <v>1</v>
          </cell>
          <cell r="AJ18">
            <v>33</v>
          </cell>
          <cell r="AK18">
            <v>0</v>
          </cell>
          <cell r="AL18">
            <v>0</v>
          </cell>
          <cell r="AM18">
            <v>36</v>
          </cell>
          <cell r="AN18">
            <v>0</v>
          </cell>
          <cell r="AO18">
            <v>48</v>
          </cell>
          <cell r="AP18">
            <v>48</v>
          </cell>
          <cell r="AQ18">
            <v>0</v>
          </cell>
          <cell r="AR18">
            <v>0</v>
          </cell>
          <cell r="AS18">
            <v>0</v>
          </cell>
          <cell r="AT18">
            <v>0</v>
          </cell>
          <cell r="AU18">
            <v>0</v>
          </cell>
          <cell r="AV18">
            <v>0</v>
          </cell>
          <cell r="AW18">
            <v>0</v>
          </cell>
          <cell r="AX18">
            <v>1</v>
          </cell>
          <cell r="AY18">
            <v>12</v>
          </cell>
          <cell r="AZ18">
            <v>8</v>
          </cell>
          <cell r="BA18">
            <v>9</v>
          </cell>
          <cell r="BB18">
            <v>2</v>
          </cell>
          <cell r="BC18">
            <v>0</v>
          </cell>
          <cell r="BD18">
            <v>32</v>
          </cell>
          <cell r="BE18">
            <v>0</v>
          </cell>
          <cell r="BF18">
            <v>0</v>
          </cell>
          <cell r="BG18">
            <v>0</v>
          </cell>
          <cell r="BH18">
            <v>0</v>
          </cell>
          <cell r="BI18">
            <v>0</v>
          </cell>
          <cell r="BJ18">
            <v>0</v>
          </cell>
          <cell r="BK18">
            <v>32</v>
          </cell>
          <cell r="BL18">
            <v>0</v>
          </cell>
          <cell r="BM18">
            <v>0</v>
          </cell>
          <cell r="BN18">
            <v>0</v>
          </cell>
          <cell r="BO18">
            <v>0</v>
          </cell>
          <cell r="BP18">
            <v>0</v>
          </cell>
        </row>
        <row r="19">
          <cell r="A19" t="str">
            <v>Huntingdon</v>
          </cell>
          <cell r="C19">
            <v>1049</v>
          </cell>
          <cell r="D19">
            <v>3024</v>
          </cell>
          <cell r="E19">
            <v>19</v>
          </cell>
          <cell r="F19">
            <v>4092</v>
          </cell>
          <cell r="G19">
            <v>418</v>
          </cell>
          <cell r="H19">
            <v>845</v>
          </cell>
          <cell r="I19">
            <v>3</v>
          </cell>
          <cell r="J19">
            <v>0</v>
          </cell>
          <cell r="K19">
            <v>58</v>
          </cell>
          <cell r="L19">
            <v>4</v>
          </cell>
          <cell r="M19">
            <v>0</v>
          </cell>
          <cell r="N19">
            <v>0</v>
          </cell>
          <cell r="O19">
            <v>1328</v>
          </cell>
          <cell r="P19">
            <v>142</v>
          </cell>
          <cell r="Q19">
            <v>147</v>
          </cell>
          <cell r="R19">
            <v>11</v>
          </cell>
          <cell r="S19">
            <v>7</v>
          </cell>
          <cell r="T19">
            <v>307</v>
          </cell>
          <cell r="U19">
            <v>5727</v>
          </cell>
          <cell r="V19">
            <v>3276</v>
          </cell>
          <cell r="W19">
            <v>15</v>
          </cell>
          <cell r="X19">
            <v>490</v>
          </cell>
          <cell r="Y19">
            <v>16</v>
          </cell>
          <cell r="Z19">
            <v>3797</v>
          </cell>
          <cell r="AA19">
            <v>75</v>
          </cell>
          <cell r="AB19">
            <v>20</v>
          </cell>
          <cell r="AC19">
            <v>168</v>
          </cell>
          <cell r="AD19">
            <v>263</v>
          </cell>
          <cell r="AE19">
            <v>4060</v>
          </cell>
          <cell r="AF19">
            <v>9787</v>
          </cell>
          <cell r="AG19">
            <v>0</v>
          </cell>
          <cell r="AH19">
            <v>1</v>
          </cell>
          <cell r="AI19">
            <v>5</v>
          </cell>
          <cell r="AJ19">
            <v>44</v>
          </cell>
          <cell r="AK19">
            <v>0</v>
          </cell>
          <cell r="AL19">
            <v>0</v>
          </cell>
          <cell r="AM19">
            <v>50</v>
          </cell>
          <cell r="AN19">
            <v>0</v>
          </cell>
          <cell r="AO19">
            <v>39</v>
          </cell>
          <cell r="AP19">
            <v>39</v>
          </cell>
          <cell r="AQ19">
            <v>0</v>
          </cell>
          <cell r="AR19">
            <v>0</v>
          </cell>
          <cell r="AS19">
            <v>0</v>
          </cell>
          <cell r="AT19">
            <v>0</v>
          </cell>
          <cell r="AU19">
            <v>0</v>
          </cell>
          <cell r="AV19">
            <v>0</v>
          </cell>
          <cell r="AW19">
            <v>0</v>
          </cell>
          <cell r="AX19">
            <v>1</v>
          </cell>
          <cell r="AY19">
            <v>29</v>
          </cell>
          <cell r="AZ19">
            <v>23</v>
          </cell>
          <cell r="BA19">
            <v>25</v>
          </cell>
          <cell r="BB19">
            <v>6</v>
          </cell>
          <cell r="BC19">
            <v>0</v>
          </cell>
          <cell r="BD19">
            <v>84</v>
          </cell>
          <cell r="BE19">
            <v>0</v>
          </cell>
          <cell r="BF19">
            <v>0</v>
          </cell>
          <cell r="BG19">
            <v>0</v>
          </cell>
          <cell r="BH19">
            <v>1</v>
          </cell>
          <cell r="BI19">
            <v>0</v>
          </cell>
          <cell r="BJ19">
            <v>1</v>
          </cell>
          <cell r="BK19">
            <v>85</v>
          </cell>
          <cell r="BL19">
            <v>0</v>
          </cell>
          <cell r="BM19">
            <v>0</v>
          </cell>
          <cell r="BN19">
            <v>0</v>
          </cell>
          <cell r="BO19">
            <v>0</v>
          </cell>
          <cell r="BP19">
            <v>6</v>
          </cell>
        </row>
        <row r="20">
          <cell r="A20" t="str">
            <v>Linton</v>
          </cell>
          <cell r="C20">
            <v>212</v>
          </cell>
          <cell r="D20">
            <v>496</v>
          </cell>
          <cell r="E20">
            <v>4</v>
          </cell>
          <cell r="F20">
            <v>712</v>
          </cell>
          <cell r="G20">
            <v>82</v>
          </cell>
          <cell r="H20">
            <v>148</v>
          </cell>
          <cell r="I20">
            <v>2</v>
          </cell>
          <cell r="J20">
            <v>0</v>
          </cell>
          <cell r="K20">
            <v>2</v>
          </cell>
          <cell r="L20">
            <v>0</v>
          </cell>
          <cell r="M20">
            <v>0</v>
          </cell>
          <cell r="N20">
            <v>0</v>
          </cell>
          <cell r="O20">
            <v>234</v>
          </cell>
          <cell r="P20">
            <v>14</v>
          </cell>
          <cell r="Q20">
            <v>14</v>
          </cell>
          <cell r="R20">
            <v>1</v>
          </cell>
          <cell r="S20">
            <v>2</v>
          </cell>
          <cell r="T20">
            <v>31</v>
          </cell>
          <cell r="U20">
            <v>977</v>
          </cell>
          <cell r="V20">
            <v>1219</v>
          </cell>
          <cell r="W20">
            <v>0</v>
          </cell>
          <cell r="X20">
            <v>192</v>
          </cell>
          <cell r="Y20">
            <v>6</v>
          </cell>
          <cell r="Z20">
            <v>1417</v>
          </cell>
          <cell r="AA20">
            <v>14</v>
          </cell>
          <cell r="AB20">
            <v>4</v>
          </cell>
          <cell r="AC20">
            <v>49</v>
          </cell>
          <cell r="AD20">
            <v>67</v>
          </cell>
          <cell r="AE20">
            <v>1484</v>
          </cell>
          <cell r="AF20">
            <v>2461</v>
          </cell>
          <cell r="AG20">
            <v>0</v>
          </cell>
          <cell r="AH20">
            <v>1</v>
          </cell>
          <cell r="AI20">
            <v>0</v>
          </cell>
          <cell r="AJ20">
            <v>10</v>
          </cell>
          <cell r="AK20">
            <v>0</v>
          </cell>
          <cell r="AL20">
            <v>0</v>
          </cell>
          <cell r="AM20">
            <v>11</v>
          </cell>
          <cell r="AN20">
            <v>0</v>
          </cell>
          <cell r="AO20">
            <v>18</v>
          </cell>
          <cell r="AP20">
            <v>18</v>
          </cell>
          <cell r="AQ20">
            <v>0</v>
          </cell>
          <cell r="AR20">
            <v>0</v>
          </cell>
          <cell r="AS20">
            <v>0</v>
          </cell>
          <cell r="AT20">
            <v>0</v>
          </cell>
          <cell r="AU20">
            <v>0</v>
          </cell>
          <cell r="AV20">
            <v>0</v>
          </cell>
          <cell r="AW20">
            <v>0</v>
          </cell>
          <cell r="AX20">
            <v>0</v>
          </cell>
          <cell r="AY20">
            <v>3</v>
          </cell>
          <cell r="AZ20">
            <v>1</v>
          </cell>
          <cell r="BA20">
            <v>0</v>
          </cell>
          <cell r="BB20">
            <v>0</v>
          </cell>
          <cell r="BC20">
            <v>0</v>
          </cell>
          <cell r="BD20">
            <v>4</v>
          </cell>
          <cell r="BE20">
            <v>0</v>
          </cell>
          <cell r="BF20">
            <v>0</v>
          </cell>
          <cell r="BG20">
            <v>0</v>
          </cell>
          <cell r="BH20">
            <v>0</v>
          </cell>
          <cell r="BI20">
            <v>0</v>
          </cell>
          <cell r="BJ20">
            <v>0</v>
          </cell>
          <cell r="BK20">
            <v>4</v>
          </cell>
          <cell r="BL20">
            <v>0</v>
          </cell>
          <cell r="BM20">
            <v>0</v>
          </cell>
          <cell r="BN20">
            <v>0</v>
          </cell>
          <cell r="BO20">
            <v>0</v>
          </cell>
          <cell r="BP20">
            <v>0</v>
          </cell>
        </row>
        <row r="21">
          <cell r="A21" t="str">
            <v>Littleport</v>
          </cell>
          <cell r="C21">
            <v>117</v>
          </cell>
          <cell r="D21">
            <v>235</v>
          </cell>
          <cell r="E21">
            <v>2</v>
          </cell>
          <cell r="F21">
            <v>354</v>
          </cell>
          <cell r="G21">
            <v>69</v>
          </cell>
          <cell r="H21">
            <v>140</v>
          </cell>
          <cell r="I21">
            <v>0</v>
          </cell>
          <cell r="J21">
            <v>0</v>
          </cell>
          <cell r="K21">
            <v>0</v>
          </cell>
          <cell r="L21">
            <v>0</v>
          </cell>
          <cell r="M21">
            <v>0</v>
          </cell>
          <cell r="N21">
            <v>0</v>
          </cell>
          <cell r="O21">
            <v>209</v>
          </cell>
          <cell r="P21">
            <v>50</v>
          </cell>
          <cell r="Q21">
            <v>59</v>
          </cell>
          <cell r="R21">
            <v>5</v>
          </cell>
          <cell r="S21">
            <v>1</v>
          </cell>
          <cell r="T21">
            <v>115</v>
          </cell>
          <cell r="U21">
            <v>678</v>
          </cell>
          <cell r="V21">
            <v>613</v>
          </cell>
          <cell r="W21">
            <v>1</v>
          </cell>
          <cell r="X21">
            <v>75</v>
          </cell>
          <cell r="Y21">
            <v>11</v>
          </cell>
          <cell r="Z21">
            <v>700</v>
          </cell>
          <cell r="AA21">
            <v>2</v>
          </cell>
          <cell r="AB21">
            <v>1</v>
          </cell>
          <cell r="AC21">
            <v>5</v>
          </cell>
          <cell r="AD21">
            <v>8</v>
          </cell>
          <cell r="AE21">
            <v>708</v>
          </cell>
          <cell r="AF21">
            <v>1386</v>
          </cell>
          <cell r="AG21">
            <v>0</v>
          </cell>
          <cell r="AH21">
            <v>4</v>
          </cell>
          <cell r="AI21">
            <v>1</v>
          </cell>
          <cell r="AJ21">
            <v>19</v>
          </cell>
          <cell r="AK21">
            <v>0</v>
          </cell>
          <cell r="AL21">
            <v>0</v>
          </cell>
          <cell r="AM21">
            <v>24</v>
          </cell>
          <cell r="AN21">
            <v>0</v>
          </cell>
          <cell r="AO21">
            <v>3</v>
          </cell>
          <cell r="AP21">
            <v>3</v>
          </cell>
          <cell r="AQ21">
            <v>0</v>
          </cell>
          <cell r="AR21">
            <v>0</v>
          </cell>
          <cell r="AS21">
            <v>0</v>
          </cell>
          <cell r="AT21">
            <v>0</v>
          </cell>
          <cell r="AU21">
            <v>0</v>
          </cell>
          <cell r="AV21">
            <v>0</v>
          </cell>
          <cell r="AW21">
            <v>0</v>
          </cell>
          <cell r="AX21">
            <v>0</v>
          </cell>
          <cell r="AY21">
            <v>6</v>
          </cell>
          <cell r="AZ21">
            <v>0</v>
          </cell>
          <cell r="BA21">
            <v>5</v>
          </cell>
          <cell r="BB21">
            <v>7</v>
          </cell>
          <cell r="BC21">
            <v>0</v>
          </cell>
          <cell r="BD21">
            <v>18</v>
          </cell>
          <cell r="BE21">
            <v>0</v>
          </cell>
          <cell r="BF21">
            <v>0</v>
          </cell>
          <cell r="BG21">
            <v>0</v>
          </cell>
          <cell r="BH21">
            <v>0</v>
          </cell>
          <cell r="BI21">
            <v>0</v>
          </cell>
          <cell r="BJ21">
            <v>0</v>
          </cell>
          <cell r="BK21">
            <v>18</v>
          </cell>
          <cell r="BL21">
            <v>1</v>
          </cell>
          <cell r="BM21">
            <v>0</v>
          </cell>
          <cell r="BN21">
            <v>0</v>
          </cell>
          <cell r="BO21">
            <v>0</v>
          </cell>
          <cell r="BP21">
            <v>0</v>
          </cell>
        </row>
        <row r="22">
          <cell r="A22" t="str">
            <v>March</v>
          </cell>
          <cell r="C22">
            <v>761</v>
          </cell>
          <cell r="D22">
            <v>1814</v>
          </cell>
          <cell r="E22">
            <v>14</v>
          </cell>
          <cell r="F22">
            <v>2589</v>
          </cell>
          <cell r="G22">
            <v>271</v>
          </cell>
          <cell r="H22">
            <v>468</v>
          </cell>
          <cell r="I22">
            <v>0</v>
          </cell>
          <cell r="J22">
            <v>11</v>
          </cell>
          <cell r="K22">
            <v>11</v>
          </cell>
          <cell r="L22">
            <v>3</v>
          </cell>
          <cell r="M22">
            <v>0</v>
          </cell>
          <cell r="N22">
            <v>0</v>
          </cell>
          <cell r="O22">
            <v>764</v>
          </cell>
          <cell r="P22">
            <v>227</v>
          </cell>
          <cell r="Q22">
            <v>156</v>
          </cell>
          <cell r="R22">
            <v>7</v>
          </cell>
          <cell r="S22">
            <v>8</v>
          </cell>
          <cell r="T22">
            <v>398</v>
          </cell>
          <cell r="U22">
            <v>3751</v>
          </cell>
          <cell r="V22">
            <v>2004</v>
          </cell>
          <cell r="W22">
            <v>1</v>
          </cell>
          <cell r="X22">
            <v>289</v>
          </cell>
          <cell r="Y22">
            <v>22</v>
          </cell>
          <cell r="Z22">
            <v>2316</v>
          </cell>
          <cell r="AA22">
            <v>29</v>
          </cell>
          <cell r="AB22">
            <v>22</v>
          </cell>
          <cell r="AC22">
            <v>60</v>
          </cell>
          <cell r="AD22">
            <v>111</v>
          </cell>
          <cell r="AE22">
            <v>2427</v>
          </cell>
          <cell r="AF22">
            <v>6178</v>
          </cell>
          <cell r="AG22">
            <v>0</v>
          </cell>
          <cell r="AH22">
            <v>24</v>
          </cell>
          <cell r="AI22">
            <v>1</v>
          </cell>
          <cell r="AJ22">
            <v>125</v>
          </cell>
          <cell r="AK22">
            <v>0</v>
          </cell>
          <cell r="AL22">
            <v>0</v>
          </cell>
          <cell r="AM22">
            <v>150</v>
          </cell>
          <cell r="AN22">
            <v>0</v>
          </cell>
          <cell r="AO22">
            <v>36</v>
          </cell>
          <cell r="AP22">
            <v>36</v>
          </cell>
          <cell r="AQ22">
            <v>0</v>
          </cell>
          <cell r="AR22">
            <v>0</v>
          </cell>
          <cell r="AS22">
            <v>0</v>
          </cell>
          <cell r="AT22">
            <v>0</v>
          </cell>
          <cell r="AU22">
            <v>0</v>
          </cell>
          <cell r="AV22">
            <v>0</v>
          </cell>
          <cell r="AW22">
            <v>0</v>
          </cell>
          <cell r="AX22">
            <v>0</v>
          </cell>
          <cell r="AY22">
            <v>25</v>
          </cell>
          <cell r="AZ22">
            <v>21</v>
          </cell>
          <cell r="BA22">
            <v>36</v>
          </cell>
          <cell r="BB22">
            <v>22</v>
          </cell>
          <cell r="BC22">
            <v>0</v>
          </cell>
          <cell r="BD22">
            <v>104</v>
          </cell>
          <cell r="BE22">
            <v>0</v>
          </cell>
          <cell r="BF22">
            <v>0</v>
          </cell>
          <cell r="BG22">
            <v>0</v>
          </cell>
          <cell r="BH22">
            <v>0</v>
          </cell>
          <cell r="BI22">
            <v>0</v>
          </cell>
          <cell r="BJ22">
            <v>0</v>
          </cell>
          <cell r="BK22">
            <v>104</v>
          </cell>
          <cell r="BL22">
            <v>0</v>
          </cell>
          <cell r="BM22">
            <v>0</v>
          </cell>
          <cell r="BN22">
            <v>0</v>
          </cell>
          <cell r="BO22">
            <v>0</v>
          </cell>
          <cell r="BP22">
            <v>2</v>
          </cell>
        </row>
        <row r="23">
          <cell r="A23" t="str">
            <v>Milton Road</v>
          </cell>
          <cell r="C23">
            <v>122</v>
          </cell>
          <cell r="D23">
            <v>328</v>
          </cell>
          <cell r="E23">
            <v>0</v>
          </cell>
          <cell r="F23">
            <v>450</v>
          </cell>
          <cell r="G23">
            <v>88</v>
          </cell>
          <cell r="H23">
            <v>223</v>
          </cell>
          <cell r="I23">
            <v>0</v>
          </cell>
          <cell r="J23">
            <v>0</v>
          </cell>
          <cell r="K23">
            <v>0</v>
          </cell>
          <cell r="L23">
            <v>0</v>
          </cell>
          <cell r="M23">
            <v>0</v>
          </cell>
          <cell r="N23">
            <v>0</v>
          </cell>
          <cell r="O23">
            <v>311</v>
          </cell>
          <cell r="P23">
            <v>17</v>
          </cell>
          <cell r="Q23">
            <v>23</v>
          </cell>
          <cell r="R23">
            <v>2</v>
          </cell>
          <cell r="S23">
            <v>5</v>
          </cell>
          <cell r="T23">
            <v>47</v>
          </cell>
          <cell r="U23">
            <v>808</v>
          </cell>
          <cell r="V23">
            <v>1364</v>
          </cell>
          <cell r="W23">
            <v>3</v>
          </cell>
          <cell r="X23">
            <v>202</v>
          </cell>
          <cell r="Y23">
            <v>2</v>
          </cell>
          <cell r="Z23">
            <v>1571</v>
          </cell>
          <cell r="AA23">
            <v>25</v>
          </cell>
          <cell r="AB23">
            <v>18</v>
          </cell>
          <cell r="AC23">
            <v>45</v>
          </cell>
          <cell r="AD23">
            <v>88</v>
          </cell>
          <cell r="AE23">
            <v>1659</v>
          </cell>
          <cell r="AF23">
            <v>2467</v>
          </cell>
          <cell r="AG23">
            <v>0</v>
          </cell>
          <cell r="AH23">
            <v>0</v>
          </cell>
          <cell r="AI23">
            <v>3</v>
          </cell>
          <cell r="AJ23">
            <v>20</v>
          </cell>
          <cell r="AK23">
            <v>0</v>
          </cell>
          <cell r="AL23">
            <v>0</v>
          </cell>
          <cell r="AM23">
            <v>23</v>
          </cell>
          <cell r="AN23">
            <v>0</v>
          </cell>
          <cell r="AO23">
            <v>6</v>
          </cell>
          <cell r="AP23">
            <v>6</v>
          </cell>
          <cell r="AQ23">
            <v>0</v>
          </cell>
          <cell r="AR23">
            <v>0</v>
          </cell>
          <cell r="AS23">
            <v>0</v>
          </cell>
          <cell r="AT23">
            <v>0</v>
          </cell>
          <cell r="AU23">
            <v>0</v>
          </cell>
          <cell r="AV23">
            <v>0</v>
          </cell>
          <cell r="AW23">
            <v>0</v>
          </cell>
          <cell r="AX23">
            <v>0</v>
          </cell>
          <cell r="AY23">
            <v>1</v>
          </cell>
          <cell r="AZ23">
            <v>1</v>
          </cell>
          <cell r="BA23">
            <v>1</v>
          </cell>
          <cell r="BB23">
            <v>1</v>
          </cell>
          <cell r="BC23">
            <v>0</v>
          </cell>
          <cell r="BD23">
            <v>4</v>
          </cell>
          <cell r="BE23">
            <v>0</v>
          </cell>
          <cell r="BF23">
            <v>0</v>
          </cell>
          <cell r="BG23">
            <v>0</v>
          </cell>
          <cell r="BH23">
            <v>0</v>
          </cell>
          <cell r="BI23">
            <v>0</v>
          </cell>
          <cell r="BJ23">
            <v>0</v>
          </cell>
          <cell r="BK23">
            <v>4</v>
          </cell>
          <cell r="BL23">
            <v>1</v>
          </cell>
          <cell r="BM23">
            <v>0</v>
          </cell>
          <cell r="BN23">
            <v>0</v>
          </cell>
          <cell r="BO23">
            <v>0</v>
          </cell>
          <cell r="BP23">
            <v>0</v>
          </cell>
        </row>
        <row r="24">
          <cell r="A24" t="str">
            <v>Mobile Libraries</v>
          </cell>
          <cell r="C24">
            <v>698</v>
          </cell>
          <cell r="D24">
            <v>1723</v>
          </cell>
          <cell r="E24">
            <v>23</v>
          </cell>
          <cell r="F24">
            <v>2444</v>
          </cell>
          <cell r="G24">
            <v>154</v>
          </cell>
          <cell r="H24">
            <v>314</v>
          </cell>
          <cell r="I24">
            <v>0</v>
          </cell>
          <cell r="J24">
            <v>0</v>
          </cell>
          <cell r="K24">
            <v>0</v>
          </cell>
          <cell r="L24">
            <v>0</v>
          </cell>
          <cell r="M24">
            <v>1</v>
          </cell>
          <cell r="N24">
            <v>0</v>
          </cell>
          <cell r="O24">
            <v>469</v>
          </cell>
          <cell r="P24">
            <v>371</v>
          </cell>
          <cell r="Q24">
            <v>457</v>
          </cell>
          <cell r="R24">
            <v>12</v>
          </cell>
          <cell r="S24">
            <v>7</v>
          </cell>
          <cell r="T24">
            <v>847</v>
          </cell>
          <cell r="U24">
            <v>3760</v>
          </cell>
          <cell r="V24">
            <v>1119</v>
          </cell>
          <cell r="W24">
            <v>1</v>
          </cell>
          <cell r="X24">
            <v>111</v>
          </cell>
          <cell r="Y24">
            <v>0</v>
          </cell>
          <cell r="Z24">
            <v>1231</v>
          </cell>
          <cell r="AA24">
            <v>12</v>
          </cell>
          <cell r="AB24">
            <v>1</v>
          </cell>
          <cell r="AC24">
            <v>22</v>
          </cell>
          <cell r="AD24">
            <v>35</v>
          </cell>
          <cell r="AE24">
            <v>1266</v>
          </cell>
          <cell r="AF24">
            <v>5026</v>
          </cell>
          <cell r="AG24">
            <v>2</v>
          </cell>
          <cell r="AH24">
            <v>44</v>
          </cell>
          <cell r="AI24">
            <v>2</v>
          </cell>
          <cell r="AJ24">
            <v>113</v>
          </cell>
          <cell r="AK24">
            <v>0</v>
          </cell>
          <cell r="AL24">
            <v>0</v>
          </cell>
          <cell r="AM24">
            <v>161</v>
          </cell>
          <cell r="AN24">
            <v>0</v>
          </cell>
          <cell r="AO24">
            <v>8</v>
          </cell>
          <cell r="AP24">
            <v>8</v>
          </cell>
          <cell r="AQ24">
            <v>0</v>
          </cell>
          <cell r="AR24">
            <v>0</v>
          </cell>
          <cell r="AS24">
            <v>0</v>
          </cell>
          <cell r="AT24">
            <v>0</v>
          </cell>
          <cell r="AU24">
            <v>0</v>
          </cell>
          <cell r="AV24">
            <v>0</v>
          </cell>
          <cell r="AW24">
            <v>0</v>
          </cell>
          <cell r="AX24">
            <v>0</v>
          </cell>
          <cell r="AY24">
            <v>0</v>
          </cell>
          <cell r="AZ24">
            <v>2</v>
          </cell>
          <cell r="BA24">
            <v>1</v>
          </cell>
          <cell r="BB24">
            <v>0</v>
          </cell>
          <cell r="BC24">
            <v>0</v>
          </cell>
          <cell r="BD24">
            <v>3</v>
          </cell>
          <cell r="BE24">
            <v>0</v>
          </cell>
          <cell r="BF24">
            <v>0</v>
          </cell>
          <cell r="BG24">
            <v>0</v>
          </cell>
          <cell r="BH24">
            <v>0</v>
          </cell>
          <cell r="BI24">
            <v>0</v>
          </cell>
          <cell r="BJ24">
            <v>0</v>
          </cell>
          <cell r="BK24">
            <v>3</v>
          </cell>
          <cell r="BL24">
            <v>0</v>
          </cell>
          <cell r="BM24">
            <v>0</v>
          </cell>
          <cell r="BN24">
            <v>0</v>
          </cell>
          <cell r="BO24">
            <v>0</v>
          </cell>
          <cell r="BP24">
            <v>0</v>
          </cell>
        </row>
        <row r="25">
          <cell r="A25" t="str">
            <v>Papworth</v>
          </cell>
          <cell r="C25">
            <v>56</v>
          </cell>
          <cell r="D25">
            <v>129</v>
          </cell>
          <cell r="E25">
            <v>1</v>
          </cell>
          <cell r="F25">
            <v>186</v>
          </cell>
          <cell r="G25">
            <v>26</v>
          </cell>
          <cell r="H25">
            <v>53</v>
          </cell>
          <cell r="I25">
            <v>0</v>
          </cell>
          <cell r="J25">
            <v>0</v>
          </cell>
          <cell r="K25">
            <v>2</v>
          </cell>
          <cell r="L25">
            <v>0</v>
          </cell>
          <cell r="M25">
            <v>0</v>
          </cell>
          <cell r="N25">
            <v>0</v>
          </cell>
          <cell r="O25">
            <v>81</v>
          </cell>
          <cell r="P25">
            <v>7</v>
          </cell>
          <cell r="Q25">
            <v>7</v>
          </cell>
          <cell r="R25">
            <v>1</v>
          </cell>
          <cell r="S25">
            <v>0</v>
          </cell>
          <cell r="T25">
            <v>15</v>
          </cell>
          <cell r="U25">
            <v>282</v>
          </cell>
          <cell r="V25">
            <v>793</v>
          </cell>
          <cell r="W25">
            <v>0</v>
          </cell>
          <cell r="X25">
            <v>116</v>
          </cell>
          <cell r="Y25">
            <v>2</v>
          </cell>
          <cell r="Z25">
            <v>911</v>
          </cell>
          <cell r="AA25">
            <v>3</v>
          </cell>
          <cell r="AB25">
            <v>3</v>
          </cell>
          <cell r="AC25">
            <v>15</v>
          </cell>
          <cell r="AD25">
            <v>21</v>
          </cell>
          <cell r="AE25">
            <v>932</v>
          </cell>
          <cell r="AF25">
            <v>1214</v>
          </cell>
          <cell r="AG25">
            <v>0</v>
          </cell>
          <cell r="AH25">
            <v>2</v>
          </cell>
          <cell r="AI25">
            <v>0</v>
          </cell>
          <cell r="AJ25">
            <v>4</v>
          </cell>
          <cell r="AK25">
            <v>0</v>
          </cell>
          <cell r="AL25">
            <v>0</v>
          </cell>
          <cell r="AM25">
            <v>6</v>
          </cell>
          <cell r="AN25">
            <v>0</v>
          </cell>
          <cell r="AO25">
            <v>10</v>
          </cell>
          <cell r="AP25">
            <v>10</v>
          </cell>
          <cell r="AQ25">
            <v>0</v>
          </cell>
          <cell r="AR25">
            <v>0</v>
          </cell>
          <cell r="AS25">
            <v>0</v>
          </cell>
          <cell r="AT25">
            <v>0</v>
          </cell>
          <cell r="AU25">
            <v>0</v>
          </cell>
          <cell r="AV25">
            <v>0</v>
          </cell>
          <cell r="AW25">
            <v>0</v>
          </cell>
          <cell r="AX25">
            <v>1</v>
          </cell>
          <cell r="AY25">
            <v>6</v>
          </cell>
          <cell r="AZ25">
            <v>1</v>
          </cell>
          <cell r="BA25">
            <v>0</v>
          </cell>
          <cell r="BB25">
            <v>0</v>
          </cell>
          <cell r="BC25">
            <v>0</v>
          </cell>
          <cell r="BD25">
            <v>8</v>
          </cell>
          <cell r="BE25">
            <v>0</v>
          </cell>
          <cell r="BF25">
            <v>0</v>
          </cell>
          <cell r="BG25">
            <v>0</v>
          </cell>
          <cell r="BH25">
            <v>0</v>
          </cell>
          <cell r="BI25">
            <v>0</v>
          </cell>
          <cell r="BJ25">
            <v>0</v>
          </cell>
          <cell r="BK25">
            <v>8</v>
          </cell>
          <cell r="BL25">
            <v>0</v>
          </cell>
          <cell r="BM25">
            <v>0</v>
          </cell>
          <cell r="BN25">
            <v>0</v>
          </cell>
          <cell r="BO25">
            <v>0</v>
          </cell>
          <cell r="BP25">
            <v>0</v>
          </cell>
        </row>
        <row r="26">
          <cell r="A26" t="str">
            <v>Ramsey</v>
          </cell>
          <cell r="C26">
            <v>330</v>
          </cell>
          <cell r="D26">
            <v>648</v>
          </cell>
          <cell r="E26">
            <v>24</v>
          </cell>
          <cell r="F26">
            <v>1002</v>
          </cell>
          <cell r="G26">
            <v>55</v>
          </cell>
          <cell r="H26">
            <v>166</v>
          </cell>
          <cell r="I26">
            <v>0</v>
          </cell>
          <cell r="J26">
            <v>0</v>
          </cell>
          <cell r="K26">
            <v>0</v>
          </cell>
          <cell r="L26">
            <v>0</v>
          </cell>
          <cell r="M26">
            <v>0</v>
          </cell>
          <cell r="N26">
            <v>0</v>
          </cell>
          <cell r="O26">
            <v>221</v>
          </cell>
          <cell r="P26">
            <v>41</v>
          </cell>
          <cell r="Q26">
            <v>20</v>
          </cell>
          <cell r="R26">
            <v>5</v>
          </cell>
          <cell r="S26">
            <v>1</v>
          </cell>
          <cell r="T26">
            <v>67</v>
          </cell>
          <cell r="U26">
            <v>1290</v>
          </cell>
          <cell r="V26">
            <v>1011</v>
          </cell>
          <cell r="W26">
            <v>1</v>
          </cell>
          <cell r="X26">
            <v>185</v>
          </cell>
          <cell r="Y26">
            <v>2</v>
          </cell>
          <cell r="Z26">
            <v>1199</v>
          </cell>
          <cell r="AA26">
            <v>8</v>
          </cell>
          <cell r="AB26">
            <v>2</v>
          </cell>
          <cell r="AC26">
            <v>26</v>
          </cell>
          <cell r="AD26">
            <v>36</v>
          </cell>
          <cell r="AE26">
            <v>1235</v>
          </cell>
          <cell r="AF26">
            <v>2525</v>
          </cell>
          <cell r="AG26">
            <v>0</v>
          </cell>
          <cell r="AH26">
            <v>0</v>
          </cell>
          <cell r="AI26">
            <v>3</v>
          </cell>
          <cell r="AJ26">
            <v>27</v>
          </cell>
          <cell r="AK26">
            <v>0</v>
          </cell>
          <cell r="AL26">
            <v>0</v>
          </cell>
          <cell r="AM26">
            <v>30</v>
          </cell>
          <cell r="AN26">
            <v>0</v>
          </cell>
          <cell r="AO26">
            <v>5</v>
          </cell>
          <cell r="AP26">
            <v>5</v>
          </cell>
          <cell r="AQ26">
            <v>0</v>
          </cell>
          <cell r="AR26">
            <v>0</v>
          </cell>
          <cell r="AS26">
            <v>0</v>
          </cell>
          <cell r="AT26">
            <v>0</v>
          </cell>
          <cell r="AU26">
            <v>0</v>
          </cell>
          <cell r="AV26">
            <v>0</v>
          </cell>
          <cell r="AW26">
            <v>0</v>
          </cell>
          <cell r="AX26">
            <v>0</v>
          </cell>
          <cell r="AY26">
            <v>1</v>
          </cell>
          <cell r="AZ26">
            <v>1</v>
          </cell>
          <cell r="BA26">
            <v>0</v>
          </cell>
          <cell r="BB26">
            <v>0</v>
          </cell>
          <cell r="BC26">
            <v>0</v>
          </cell>
          <cell r="BD26">
            <v>2</v>
          </cell>
          <cell r="BE26">
            <v>0</v>
          </cell>
          <cell r="BF26">
            <v>0</v>
          </cell>
          <cell r="BG26">
            <v>0</v>
          </cell>
          <cell r="BH26">
            <v>0</v>
          </cell>
          <cell r="BI26">
            <v>0</v>
          </cell>
          <cell r="BJ26">
            <v>0</v>
          </cell>
          <cell r="BK26">
            <v>2</v>
          </cell>
          <cell r="BL26">
            <v>0</v>
          </cell>
          <cell r="BM26">
            <v>0</v>
          </cell>
          <cell r="BN26">
            <v>0</v>
          </cell>
          <cell r="BO26">
            <v>0</v>
          </cell>
          <cell r="BP26">
            <v>0</v>
          </cell>
        </row>
        <row r="27">
          <cell r="A27" t="str">
            <v>Rock Road</v>
          </cell>
          <cell r="C27">
            <v>334</v>
          </cell>
          <cell r="D27">
            <v>610</v>
          </cell>
          <cell r="E27">
            <v>10</v>
          </cell>
          <cell r="F27">
            <v>954</v>
          </cell>
          <cell r="G27">
            <v>110</v>
          </cell>
          <cell r="H27">
            <v>232</v>
          </cell>
          <cell r="I27">
            <v>0</v>
          </cell>
          <cell r="J27">
            <v>0</v>
          </cell>
          <cell r="K27">
            <v>0</v>
          </cell>
          <cell r="L27">
            <v>0</v>
          </cell>
          <cell r="M27">
            <v>0</v>
          </cell>
          <cell r="N27">
            <v>0</v>
          </cell>
          <cell r="O27">
            <v>342</v>
          </cell>
          <cell r="P27">
            <v>32</v>
          </cell>
          <cell r="Q27">
            <v>46</v>
          </cell>
          <cell r="R27">
            <v>0</v>
          </cell>
          <cell r="S27">
            <v>2</v>
          </cell>
          <cell r="T27">
            <v>80</v>
          </cell>
          <cell r="U27">
            <v>1376</v>
          </cell>
          <cell r="V27">
            <v>2000</v>
          </cell>
          <cell r="W27">
            <v>3</v>
          </cell>
          <cell r="X27">
            <v>313</v>
          </cell>
          <cell r="Y27">
            <v>9</v>
          </cell>
          <cell r="Z27">
            <v>2325</v>
          </cell>
          <cell r="AA27">
            <v>22</v>
          </cell>
          <cell r="AB27">
            <v>8</v>
          </cell>
          <cell r="AC27">
            <v>78</v>
          </cell>
          <cell r="AD27">
            <v>108</v>
          </cell>
          <cell r="AE27">
            <v>2433</v>
          </cell>
          <cell r="AF27">
            <v>3809</v>
          </cell>
          <cell r="AG27">
            <v>1</v>
          </cell>
          <cell r="AH27">
            <v>3</v>
          </cell>
          <cell r="AI27">
            <v>1</v>
          </cell>
          <cell r="AJ27">
            <v>20</v>
          </cell>
          <cell r="AK27">
            <v>0</v>
          </cell>
          <cell r="AL27">
            <v>0</v>
          </cell>
          <cell r="AM27">
            <v>25</v>
          </cell>
          <cell r="AN27">
            <v>0</v>
          </cell>
          <cell r="AO27">
            <v>30</v>
          </cell>
          <cell r="AP27">
            <v>30</v>
          </cell>
          <cell r="AQ27">
            <v>0</v>
          </cell>
          <cell r="AR27">
            <v>0</v>
          </cell>
          <cell r="AS27">
            <v>0</v>
          </cell>
          <cell r="AT27">
            <v>0</v>
          </cell>
          <cell r="AU27">
            <v>0</v>
          </cell>
          <cell r="AV27">
            <v>0</v>
          </cell>
          <cell r="AW27">
            <v>1</v>
          </cell>
          <cell r="AX27">
            <v>0</v>
          </cell>
          <cell r="AY27">
            <v>13</v>
          </cell>
          <cell r="AZ27">
            <v>4</v>
          </cell>
          <cell r="BA27">
            <v>9</v>
          </cell>
          <cell r="BB27">
            <v>3</v>
          </cell>
          <cell r="BC27">
            <v>0</v>
          </cell>
          <cell r="BD27">
            <v>30</v>
          </cell>
          <cell r="BE27">
            <v>0</v>
          </cell>
          <cell r="BF27">
            <v>0</v>
          </cell>
          <cell r="BG27">
            <v>0</v>
          </cell>
          <cell r="BH27">
            <v>0</v>
          </cell>
          <cell r="BI27">
            <v>0</v>
          </cell>
          <cell r="BJ27">
            <v>0</v>
          </cell>
          <cell r="BK27">
            <v>30</v>
          </cell>
          <cell r="BL27">
            <v>0</v>
          </cell>
          <cell r="BM27">
            <v>0</v>
          </cell>
          <cell r="BN27">
            <v>0</v>
          </cell>
          <cell r="BO27">
            <v>0</v>
          </cell>
          <cell r="BP27">
            <v>0</v>
          </cell>
        </row>
        <row r="28">
          <cell r="A28" t="str">
            <v>Sawston</v>
          </cell>
          <cell r="C28">
            <v>149</v>
          </cell>
          <cell r="D28">
            <v>487</v>
          </cell>
          <cell r="E28">
            <v>3</v>
          </cell>
          <cell r="F28">
            <v>639</v>
          </cell>
          <cell r="G28">
            <v>65</v>
          </cell>
          <cell r="H28">
            <v>193</v>
          </cell>
          <cell r="I28">
            <v>1</v>
          </cell>
          <cell r="J28">
            <v>0</v>
          </cell>
          <cell r="K28">
            <v>0</v>
          </cell>
          <cell r="L28">
            <v>0</v>
          </cell>
          <cell r="M28">
            <v>0</v>
          </cell>
          <cell r="N28">
            <v>0</v>
          </cell>
          <cell r="O28">
            <v>259</v>
          </cell>
          <cell r="P28">
            <v>16</v>
          </cell>
          <cell r="Q28">
            <v>10</v>
          </cell>
          <cell r="R28">
            <v>1</v>
          </cell>
          <cell r="S28">
            <v>0</v>
          </cell>
          <cell r="T28">
            <v>27</v>
          </cell>
          <cell r="U28">
            <v>925</v>
          </cell>
          <cell r="V28">
            <v>1619</v>
          </cell>
          <cell r="W28">
            <v>2</v>
          </cell>
          <cell r="X28">
            <v>272</v>
          </cell>
          <cell r="Y28">
            <v>11</v>
          </cell>
          <cell r="Z28">
            <v>1904</v>
          </cell>
          <cell r="AA28">
            <v>16</v>
          </cell>
          <cell r="AB28">
            <v>16</v>
          </cell>
          <cell r="AC28">
            <v>65</v>
          </cell>
          <cell r="AD28">
            <v>97</v>
          </cell>
          <cell r="AE28">
            <v>2001</v>
          </cell>
          <cell r="AF28">
            <v>2926</v>
          </cell>
          <cell r="AG28">
            <v>0</v>
          </cell>
          <cell r="AH28">
            <v>1</v>
          </cell>
          <cell r="AI28">
            <v>1</v>
          </cell>
          <cell r="AJ28">
            <v>37</v>
          </cell>
          <cell r="AK28">
            <v>0</v>
          </cell>
          <cell r="AL28">
            <v>0</v>
          </cell>
          <cell r="AM28">
            <v>39</v>
          </cell>
          <cell r="AN28">
            <v>1</v>
          </cell>
          <cell r="AO28">
            <v>40</v>
          </cell>
          <cell r="AP28">
            <v>41</v>
          </cell>
          <cell r="AQ28">
            <v>0</v>
          </cell>
          <cell r="AR28">
            <v>0</v>
          </cell>
          <cell r="AS28">
            <v>0</v>
          </cell>
          <cell r="AT28">
            <v>0</v>
          </cell>
          <cell r="AU28">
            <v>0</v>
          </cell>
          <cell r="AV28">
            <v>0</v>
          </cell>
          <cell r="AW28">
            <v>0</v>
          </cell>
          <cell r="AX28">
            <v>0</v>
          </cell>
          <cell r="AY28">
            <v>1</v>
          </cell>
          <cell r="AZ28">
            <v>0</v>
          </cell>
          <cell r="BA28">
            <v>1</v>
          </cell>
          <cell r="BB28">
            <v>0</v>
          </cell>
          <cell r="BC28">
            <v>0</v>
          </cell>
          <cell r="BD28">
            <v>2</v>
          </cell>
          <cell r="BE28">
            <v>0</v>
          </cell>
          <cell r="BF28">
            <v>0</v>
          </cell>
          <cell r="BG28">
            <v>0</v>
          </cell>
          <cell r="BH28">
            <v>0</v>
          </cell>
          <cell r="BI28">
            <v>0</v>
          </cell>
          <cell r="BJ28">
            <v>0</v>
          </cell>
          <cell r="BK28">
            <v>2</v>
          </cell>
          <cell r="BL28">
            <v>0</v>
          </cell>
          <cell r="BM28">
            <v>0</v>
          </cell>
          <cell r="BN28">
            <v>0</v>
          </cell>
          <cell r="BO28">
            <v>0</v>
          </cell>
          <cell r="BP28">
            <v>0</v>
          </cell>
        </row>
        <row r="29">
          <cell r="A29" t="str">
            <v>Sawtry</v>
          </cell>
          <cell r="C29">
            <v>112</v>
          </cell>
          <cell r="D29">
            <v>227</v>
          </cell>
          <cell r="E29">
            <v>2</v>
          </cell>
          <cell r="F29">
            <v>341</v>
          </cell>
          <cell r="G29">
            <v>13</v>
          </cell>
          <cell r="H29">
            <v>40</v>
          </cell>
          <cell r="I29">
            <v>0</v>
          </cell>
          <cell r="J29">
            <v>0</v>
          </cell>
          <cell r="K29">
            <v>0</v>
          </cell>
          <cell r="L29">
            <v>0</v>
          </cell>
          <cell r="M29">
            <v>1</v>
          </cell>
          <cell r="N29">
            <v>0</v>
          </cell>
          <cell r="O29">
            <v>54</v>
          </cell>
          <cell r="P29">
            <v>11</v>
          </cell>
          <cell r="Q29">
            <v>4</v>
          </cell>
          <cell r="R29">
            <v>0</v>
          </cell>
          <cell r="S29">
            <v>0</v>
          </cell>
          <cell r="T29">
            <v>15</v>
          </cell>
          <cell r="U29">
            <v>410</v>
          </cell>
          <cell r="V29">
            <v>438</v>
          </cell>
          <cell r="W29">
            <v>0</v>
          </cell>
          <cell r="X29">
            <v>70</v>
          </cell>
          <cell r="Y29">
            <v>1</v>
          </cell>
          <cell r="Z29">
            <v>509</v>
          </cell>
          <cell r="AA29">
            <v>2</v>
          </cell>
          <cell r="AB29">
            <v>3</v>
          </cell>
          <cell r="AC29">
            <v>3</v>
          </cell>
          <cell r="AD29">
            <v>8</v>
          </cell>
          <cell r="AE29">
            <v>517</v>
          </cell>
          <cell r="AF29">
            <v>927</v>
          </cell>
          <cell r="AG29">
            <v>0</v>
          </cell>
          <cell r="AH29">
            <v>0</v>
          </cell>
          <cell r="AI29">
            <v>0</v>
          </cell>
          <cell r="AJ29">
            <v>0</v>
          </cell>
          <cell r="AK29">
            <v>0</v>
          </cell>
          <cell r="AL29">
            <v>0</v>
          </cell>
          <cell r="AM29">
            <v>0</v>
          </cell>
          <cell r="AN29">
            <v>0</v>
          </cell>
          <cell r="AO29">
            <v>5</v>
          </cell>
          <cell r="AP29">
            <v>5</v>
          </cell>
          <cell r="AQ29">
            <v>0</v>
          </cell>
          <cell r="AR29">
            <v>0</v>
          </cell>
          <cell r="AS29">
            <v>0</v>
          </cell>
          <cell r="AT29">
            <v>0</v>
          </cell>
          <cell r="AU29">
            <v>0</v>
          </cell>
          <cell r="AV29">
            <v>0</v>
          </cell>
          <cell r="AW29">
            <v>0</v>
          </cell>
          <cell r="AX29">
            <v>0</v>
          </cell>
          <cell r="AY29">
            <v>2</v>
          </cell>
          <cell r="AZ29">
            <v>0</v>
          </cell>
          <cell r="BA29">
            <v>0</v>
          </cell>
          <cell r="BB29">
            <v>0</v>
          </cell>
          <cell r="BC29">
            <v>0</v>
          </cell>
          <cell r="BD29">
            <v>2</v>
          </cell>
          <cell r="BE29">
            <v>0</v>
          </cell>
          <cell r="BF29">
            <v>0</v>
          </cell>
          <cell r="BG29">
            <v>0</v>
          </cell>
          <cell r="BH29">
            <v>0</v>
          </cell>
          <cell r="BI29">
            <v>0</v>
          </cell>
          <cell r="BJ29">
            <v>0</v>
          </cell>
          <cell r="BK29">
            <v>2</v>
          </cell>
          <cell r="BL29">
            <v>0</v>
          </cell>
          <cell r="BM29">
            <v>0</v>
          </cell>
          <cell r="BN29">
            <v>0</v>
          </cell>
          <cell r="BO29">
            <v>0</v>
          </cell>
          <cell r="BP29">
            <v>0</v>
          </cell>
        </row>
        <row r="30">
          <cell r="A30" t="str">
            <v>Soham</v>
          </cell>
          <cell r="C30">
            <v>116</v>
          </cell>
          <cell r="D30">
            <v>532</v>
          </cell>
          <cell r="E30">
            <v>24</v>
          </cell>
          <cell r="F30">
            <v>672</v>
          </cell>
          <cell r="G30">
            <v>89</v>
          </cell>
          <cell r="H30">
            <v>225</v>
          </cell>
          <cell r="I30">
            <v>0</v>
          </cell>
          <cell r="J30">
            <v>0</v>
          </cell>
          <cell r="K30">
            <v>0</v>
          </cell>
          <cell r="L30">
            <v>0</v>
          </cell>
          <cell r="M30">
            <v>0</v>
          </cell>
          <cell r="N30">
            <v>0</v>
          </cell>
          <cell r="O30">
            <v>314</v>
          </cell>
          <cell r="P30">
            <v>21</v>
          </cell>
          <cell r="Q30">
            <v>46</v>
          </cell>
          <cell r="R30">
            <v>0</v>
          </cell>
          <cell r="S30">
            <v>0</v>
          </cell>
          <cell r="T30">
            <v>67</v>
          </cell>
          <cell r="U30">
            <v>1053</v>
          </cell>
          <cell r="V30">
            <v>1034</v>
          </cell>
          <cell r="W30">
            <v>1</v>
          </cell>
          <cell r="X30">
            <v>220</v>
          </cell>
          <cell r="Y30">
            <v>15</v>
          </cell>
          <cell r="Z30">
            <v>1270</v>
          </cell>
          <cell r="AA30">
            <v>11</v>
          </cell>
          <cell r="AB30">
            <v>9</v>
          </cell>
          <cell r="AC30">
            <v>42</v>
          </cell>
          <cell r="AD30">
            <v>62</v>
          </cell>
          <cell r="AE30">
            <v>1332</v>
          </cell>
          <cell r="AF30">
            <v>2385</v>
          </cell>
          <cell r="AG30">
            <v>0</v>
          </cell>
          <cell r="AH30">
            <v>5</v>
          </cell>
          <cell r="AI30">
            <v>0</v>
          </cell>
          <cell r="AJ30">
            <v>7</v>
          </cell>
          <cell r="AK30">
            <v>0</v>
          </cell>
          <cell r="AL30">
            <v>0</v>
          </cell>
          <cell r="AM30">
            <v>12</v>
          </cell>
          <cell r="AN30">
            <v>0</v>
          </cell>
          <cell r="AO30">
            <v>13</v>
          </cell>
          <cell r="AP30">
            <v>13</v>
          </cell>
          <cell r="AQ30">
            <v>0</v>
          </cell>
          <cell r="AR30">
            <v>0</v>
          </cell>
          <cell r="AS30">
            <v>0</v>
          </cell>
          <cell r="AT30">
            <v>0</v>
          </cell>
          <cell r="AU30">
            <v>0</v>
          </cell>
          <cell r="AV30">
            <v>0</v>
          </cell>
          <cell r="AW30">
            <v>0</v>
          </cell>
          <cell r="AX30">
            <v>0</v>
          </cell>
          <cell r="AY30">
            <v>2</v>
          </cell>
          <cell r="AZ30">
            <v>0</v>
          </cell>
          <cell r="BA30">
            <v>2</v>
          </cell>
          <cell r="BB30">
            <v>0</v>
          </cell>
          <cell r="BC30">
            <v>0</v>
          </cell>
          <cell r="BD30">
            <v>4</v>
          </cell>
          <cell r="BE30">
            <v>0</v>
          </cell>
          <cell r="BF30">
            <v>0</v>
          </cell>
          <cell r="BG30">
            <v>0</v>
          </cell>
          <cell r="BH30">
            <v>0</v>
          </cell>
          <cell r="BI30">
            <v>0</v>
          </cell>
          <cell r="BJ30">
            <v>0</v>
          </cell>
          <cell r="BK30">
            <v>4</v>
          </cell>
          <cell r="BL30">
            <v>0</v>
          </cell>
          <cell r="BM30">
            <v>0</v>
          </cell>
          <cell r="BN30">
            <v>0</v>
          </cell>
          <cell r="BO30">
            <v>0</v>
          </cell>
          <cell r="BP30">
            <v>0</v>
          </cell>
        </row>
        <row r="31">
          <cell r="A31" t="str">
            <v>St Ives</v>
          </cell>
          <cell r="C31">
            <v>1731</v>
          </cell>
          <cell r="D31">
            <v>3700</v>
          </cell>
          <cell r="E31">
            <v>10</v>
          </cell>
          <cell r="F31">
            <v>5441</v>
          </cell>
          <cell r="G31">
            <v>580</v>
          </cell>
          <cell r="H31">
            <v>958</v>
          </cell>
          <cell r="I31">
            <v>0</v>
          </cell>
          <cell r="J31">
            <v>0</v>
          </cell>
          <cell r="K31">
            <v>38</v>
          </cell>
          <cell r="L31">
            <v>3</v>
          </cell>
          <cell r="M31">
            <v>1</v>
          </cell>
          <cell r="N31">
            <v>0</v>
          </cell>
          <cell r="O31">
            <v>1580</v>
          </cell>
          <cell r="P31">
            <v>191</v>
          </cell>
          <cell r="Q31">
            <v>179</v>
          </cell>
          <cell r="R31">
            <v>20</v>
          </cell>
          <cell r="S31">
            <v>11</v>
          </cell>
          <cell r="T31">
            <v>401</v>
          </cell>
          <cell r="U31">
            <v>7422</v>
          </cell>
          <cell r="V31">
            <v>3820</v>
          </cell>
          <cell r="W31">
            <v>2</v>
          </cell>
          <cell r="X31">
            <v>543</v>
          </cell>
          <cell r="Y31">
            <v>24</v>
          </cell>
          <cell r="Z31">
            <v>4389</v>
          </cell>
          <cell r="AA31">
            <v>43</v>
          </cell>
          <cell r="AB31">
            <v>21</v>
          </cell>
          <cell r="AC31">
            <v>108</v>
          </cell>
          <cell r="AD31">
            <v>172</v>
          </cell>
          <cell r="AE31">
            <v>4561</v>
          </cell>
          <cell r="AF31">
            <v>11983</v>
          </cell>
          <cell r="AG31">
            <v>1</v>
          </cell>
          <cell r="AH31">
            <v>15</v>
          </cell>
          <cell r="AI31">
            <v>10</v>
          </cell>
          <cell r="AJ31">
            <v>77</v>
          </cell>
          <cell r="AK31">
            <v>0</v>
          </cell>
          <cell r="AL31">
            <v>0</v>
          </cell>
          <cell r="AM31">
            <v>103</v>
          </cell>
          <cell r="AN31">
            <v>0</v>
          </cell>
          <cell r="AO31">
            <v>41</v>
          </cell>
          <cell r="AP31">
            <v>41</v>
          </cell>
          <cell r="AQ31">
            <v>0</v>
          </cell>
          <cell r="AR31">
            <v>0</v>
          </cell>
          <cell r="AS31">
            <v>0</v>
          </cell>
          <cell r="AT31">
            <v>0</v>
          </cell>
          <cell r="AU31">
            <v>0</v>
          </cell>
          <cell r="AV31">
            <v>0</v>
          </cell>
          <cell r="AW31">
            <v>0</v>
          </cell>
          <cell r="AX31">
            <v>0</v>
          </cell>
          <cell r="AY31">
            <v>16</v>
          </cell>
          <cell r="AZ31">
            <v>14</v>
          </cell>
          <cell r="BA31">
            <v>24</v>
          </cell>
          <cell r="BB31">
            <v>25</v>
          </cell>
          <cell r="BC31">
            <v>3</v>
          </cell>
          <cell r="BD31">
            <v>82</v>
          </cell>
          <cell r="BE31">
            <v>0</v>
          </cell>
          <cell r="BF31">
            <v>0</v>
          </cell>
          <cell r="BG31">
            <v>0</v>
          </cell>
          <cell r="BH31">
            <v>0</v>
          </cell>
          <cell r="BI31">
            <v>0</v>
          </cell>
          <cell r="BJ31">
            <v>0</v>
          </cell>
          <cell r="BK31">
            <v>82</v>
          </cell>
          <cell r="BL31">
            <v>9</v>
          </cell>
          <cell r="BM31">
            <v>0</v>
          </cell>
          <cell r="BN31">
            <v>0</v>
          </cell>
          <cell r="BO31">
            <v>0</v>
          </cell>
          <cell r="BP31">
            <v>3</v>
          </cell>
        </row>
        <row r="32">
          <cell r="A32" t="str">
            <v>St Neots</v>
          </cell>
          <cell r="C32">
            <v>943</v>
          </cell>
          <cell r="D32">
            <v>3072</v>
          </cell>
          <cell r="E32">
            <v>17</v>
          </cell>
          <cell r="F32">
            <v>4032</v>
          </cell>
          <cell r="G32">
            <v>392</v>
          </cell>
          <cell r="H32">
            <v>637</v>
          </cell>
          <cell r="I32">
            <v>0</v>
          </cell>
          <cell r="J32">
            <v>0</v>
          </cell>
          <cell r="K32">
            <v>18</v>
          </cell>
          <cell r="L32">
            <v>8</v>
          </cell>
          <cell r="M32">
            <v>0</v>
          </cell>
          <cell r="N32">
            <v>0</v>
          </cell>
          <cell r="O32">
            <v>1055</v>
          </cell>
          <cell r="P32">
            <v>113</v>
          </cell>
          <cell r="Q32">
            <v>121</v>
          </cell>
          <cell r="R32">
            <v>13</v>
          </cell>
          <cell r="S32">
            <v>11</v>
          </cell>
          <cell r="T32">
            <v>258</v>
          </cell>
          <cell r="U32">
            <v>5345</v>
          </cell>
          <cell r="V32">
            <v>5117</v>
          </cell>
          <cell r="W32">
            <v>6</v>
          </cell>
          <cell r="X32">
            <v>768</v>
          </cell>
          <cell r="Y32">
            <v>17</v>
          </cell>
          <cell r="Z32">
            <v>5908</v>
          </cell>
          <cell r="AA32">
            <v>54</v>
          </cell>
          <cell r="AB32">
            <v>19</v>
          </cell>
          <cell r="AC32">
            <v>91</v>
          </cell>
          <cell r="AD32">
            <v>164</v>
          </cell>
          <cell r="AE32">
            <v>6072</v>
          </cell>
          <cell r="AF32">
            <v>11417</v>
          </cell>
          <cell r="AG32">
            <v>0</v>
          </cell>
          <cell r="AH32">
            <v>9</v>
          </cell>
          <cell r="AI32">
            <v>4</v>
          </cell>
          <cell r="AJ32">
            <v>128</v>
          </cell>
          <cell r="AK32">
            <v>0</v>
          </cell>
          <cell r="AL32">
            <v>0</v>
          </cell>
          <cell r="AM32">
            <v>141</v>
          </cell>
          <cell r="AN32">
            <v>0</v>
          </cell>
          <cell r="AO32">
            <v>56</v>
          </cell>
          <cell r="AP32">
            <v>56</v>
          </cell>
          <cell r="AQ32">
            <v>0</v>
          </cell>
          <cell r="AR32">
            <v>0</v>
          </cell>
          <cell r="AS32">
            <v>0</v>
          </cell>
          <cell r="AT32">
            <v>1</v>
          </cell>
          <cell r="AU32">
            <v>0</v>
          </cell>
          <cell r="AV32">
            <v>1</v>
          </cell>
          <cell r="AW32">
            <v>1</v>
          </cell>
          <cell r="AX32">
            <v>0</v>
          </cell>
          <cell r="AY32">
            <v>24</v>
          </cell>
          <cell r="AZ32">
            <v>17</v>
          </cell>
          <cell r="BA32">
            <v>14</v>
          </cell>
          <cell r="BB32">
            <v>11</v>
          </cell>
          <cell r="BC32">
            <v>0</v>
          </cell>
          <cell r="BD32">
            <v>67</v>
          </cell>
          <cell r="BE32">
            <v>0</v>
          </cell>
          <cell r="BF32">
            <v>0</v>
          </cell>
          <cell r="BG32">
            <v>0</v>
          </cell>
          <cell r="BH32">
            <v>0</v>
          </cell>
          <cell r="BI32">
            <v>0</v>
          </cell>
          <cell r="BJ32">
            <v>0</v>
          </cell>
          <cell r="BK32">
            <v>68</v>
          </cell>
          <cell r="BL32">
            <v>0</v>
          </cell>
          <cell r="BM32">
            <v>0</v>
          </cell>
          <cell r="BN32">
            <v>0</v>
          </cell>
          <cell r="BO32">
            <v>0</v>
          </cell>
          <cell r="BP32">
            <v>2</v>
          </cell>
        </row>
        <row r="33">
          <cell r="A33" t="str">
            <v>Warboys</v>
          </cell>
          <cell r="C33">
            <v>90</v>
          </cell>
          <cell r="D33">
            <v>381</v>
          </cell>
          <cell r="E33">
            <v>105</v>
          </cell>
          <cell r="F33">
            <v>576</v>
          </cell>
          <cell r="G33">
            <v>33</v>
          </cell>
          <cell r="H33">
            <v>57</v>
          </cell>
          <cell r="I33">
            <v>0</v>
          </cell>
          <cell r="J33">
            <v>0</v>
          </cell>
          <cell r="K33">
            <v>2</v>
          </cell>
          <cell r="L33">
            <v>0</v>
          </cell>
          <cell r="M33">
            <v>0</v>
          </cell>
          <cell r="N33">
            <v>0</v>
          </cell>
          <cell r="O33">
            <v>92</v>
          </cell>
          <cell r="P33">
            <v>14</v>
          </cell>
          <cell r="Q33">
            <v>5</v>
          </cell>
          <cell r="R33">
            <v>2</v>
          </cell>
          <cell r="S33">
            <v>1</v>
          </cell>
          <cell r="T33">
            <v>22</v>
          </cell>
          <cell r="U33">
            <v>690</v>
          </cell>
          <cell r="V33">
            <v>334</v>
          </cell>
          <cell r="W33">
            <v>0</v>
          </cell>
          <cell r="X33">
            <v>56</v>
          </cell>
          <cell r="Y33">
            <v>5</v>
          </cell>
          <cell r="Z33">
            <v>395</v>
          </cell>
          <cell r="AA33">
            <v>1</v>
          </cell>
          <cell r="AB33">
            <v>1</v>
          </cell>
          <cell r="AC33">
            <v>3</v>
          </cell>
          <cell r="AD33">
            <v>5</v>
          </cell>
          <cell r="AE33">
            <v>400</v>
          </cell>
          <cell r="AF33">
            <v>1090</v>
          </cell>
          <cell r="AG33">
            <v>4</v>
          </cell>
          <cell r="AH33">
            <v>18</v>
          </cell>
          <cell r="AI33">
            <v>3</v>
          </cell>
          <cell r="AJ33">
            <v>14</v>
          </cell>
          <cell r="AK33">
            <v>0</v>
          </cell>
          <cell r="AL33">
            <v>0</v>
          </cell>
          <cell r="AM33">
            <v>39</v>
          </cell>
          <cell r="AN33">
            <v>0</v>
          </cell>
          <cell r="AO33">
            <v>1</v>
          </cell>
          <cell r="AP33">
            <v>1</v>
          </cell>
          <cell r="AQ33">
            <v>0</v>
          </cell>
          <cell r="AR33">
            <v>0</v>
          </cell>
          <cell r="AS33">
            <v>0</v>
          </cell>
          <cell r="AT33">
            <v>0</v>
          </cell>
          <cell r="AU33">
            <v>0</v>
          </cell>
          <cell r="AV33">
            <v>0</v>
          </cell>
          <cell r="AW33">
            <v>0</v>
          </cell>
          <cell r="AX33">
            <v>0</v>
          </cell>
          <cell r="AY33">
            <v>0</v>
          </cell>
          <cell r="AZ33">
            <v>0</v>
          </cell>
          <cell r="BA33">
            <v>0</v>
          </cell>
          <cell r="BB33">
            <v>0</v>
          </cell>
          <cell r="BC33">
            <v>0</v>
          </cell>
          <cell r="BD33">
            <v>0</v>
          </cell>
          <cell r="BE33">
            <v>0</v>
          </cell>
          <cell r="BF33">
            <v>0</v>
          </cell>
          <cell r="BG33">
            <v>0</v>
          </cell>
          <cell r="BH33">
            <v>0</v>
          </cell>
          <cell r="BI33">
            <v>0</v>
          </cell>
          <cell r="BJ33">
            <v>0</v>
          </cell>
          <cell r="BK33">
            <v>0</v>
          </cell>
          <cell r="BL33">
            <v>0</v>
          </cell>
          <cell r="BM33">
            <v>0</v>
          </cell>
          <cell r="BN33">
            <v>0</v>
          </cell>
          <cell r="BO33">
            <v>0</v>
          </cell>
          <cell r="BP33">
            <v>0</v>
          </cell>
        </row>
        <row r="34">
          <cell r="A34" t="str">
            <v>Whittlesey</v>
          </cell>
          <cell r="C34">
            <v>267</v>
          </cell>
          <cell r="D34">
            <v>900</v>
          </cell>
          <cell r="E34">
            <v>8</v>
          </cell>
          <cell r="F34">
            <v>1175</v>
          </cell>
          <cell r="G34">
            <v>58</v>
          </cell>
          <cell r="H34">
            <v>126</v>
          </cell>
          <cell r="I34">
            <v>1</v>
          </cell>
          <cell r="J34">
            <v>0</v>
          </cell>
          <cell r="K34">
            <v>0</v>
          </cell>
          <cell r="L34">
            <v>0</v>
          </cell>
          <cell r="M34">
            <v>0</v>
          </cell>
          <cell r="N34">
            <v>0</v>
          </cell>
          <cell r="O34">
            <v>185</v>
          </cell>
          <cell r="P34">
            <v>54</v>
          </cell>
          <cell r="Q34">
            <v>42</v>
          </cell>
          <cell r="R34">
            <v>1</v>
          </cell>
          <cell r="S34">
            <v>2</v>
          </cell>
          <cell r="T34">
            <v>99</v>
          </cell>
          <cell r="U34">
            <v>1459</v>
          </cell>
          <cell r="V34">
            <v>1020</v>
          </cell>
          <cell r="W34">
            <v>0</v>
          </cell>
          <cell r="X34">
            <v>108</v>
          </cell>
          <cell r="Y34">
            <v>5</v>
          </cell>
          <cell r="Z34">
            <v>1133</v>
          </cell>
          <cell r="AA34">
            <v>9</v>
          </cell>
          <cell r="AB34">
            <v>13</v>
          </cell>
          <cell r="AC34">
            <v>16</v>
          </cell>
          <cell r="AD34">
            <v>38</v>
          </cell>
          <cell r="AE34">
            <v>1171</v>
          </cell>
          <cell r="AF34">
            <v>2630</v>
          </cell>
          <cell r="AG34">
            <v>0</v>
          </cell>
          <cell r="AH34">
            <v>0</v>
          </cell>
          <cell r="AI34">
            <v>1</v>
          </cell>
          <cell r="AJ34">
            <v>36</v>
          </cell>
          <cell r="AK34">
            <v>0</v>
          </cell>
          <cell r="AL34">
            <v>0</v>
          </cell>
          <cell r="AM34">
            <v>37</v>
          </cell>
          <cell r="AN34">
            <v>0</v>
          </cell>
          <cell r="AO34">
            <v>12</v>
          </cell>
          <cell r="AP34">
            <v>12</v>
          </cell>
          <cell r="AQ34">
            <v>0</v>
          </cell>
          <cell r="AR34">
            <v>0</v>
          </cell>
          <cell r="AS34">
            <v>0</v>
          </cell>
          <cell r="AT34">
            <v>0</v>
          </cell>
          <cell r="AU34">
            <v>0</v>
          </cell>
          <cell r="AV34">
            <v>0</v>
          </cell>
          <cell r="AW34">
            <v>0</v>
          </cell>
          <cell r="AX34">
            <v>0</v>
          </cell>
          <cell r="AY34">
            <v>2</v>
          </cell>
          <cell r="AZ34">
            <v>3</v>
          </cell>
          <cell r="BA34">
            <v>1</v>
          </cell>
          <cell r="BB34">
            <v>0</v>
          </cell>
          <cell r="BC34">
            <v>0</v>
          </cell>
          <cell r="BD34">
            <v>6</v>
          </cell>
          <cell r="BE34">
            <v>0</v>
          </cell>
          <cell r="BF34">
            <v>0</v>
          </cell>
          <cell r="BG34">
            <v>0</v>
          </cell>
          <cell r="BH34">
            <v>0</v>
          </cell>
          <cell r="BI34">
            <v>0</v>
          </cell>
          <cell r="BJ34">
            <v>0</v>
          </cell>
          <cell r="BK34">
            <v>6</v>
          </cell>
          <cell r="BL34">
            <v>0</v>
          </cell>
          <cell r="BM34">
            <v>0</v>
          </cell>
          <cell r="BN34">
            <v>0</v>
          </cell>
          <cell r="BO34">
            <v>0</v>
          </cell>
          <cell r="BP34">
            <v>0</v>
          </cell>
        </row>
        <row r="35">
          <cell r="A35" t="str">
            <v>Willingham</v>
          </cell>
          <cell r="C35">
            <v>200</v>
          </cell>
          <cell r="D35">
            <v>411</v>
          </cell>
          <cell r="E35">
            <v>2</v>
          </cell>
          <cell r="F35">
            <v>613</v>
          </cell>
          <cell r="G35">
            <v>41</v>
          </cell>
          <cell r="H35">
            <v>75</v>
          </cell>
          <cell r="I35">
            <v>0</v>
          </cell>
          <cell r="J35">
            <v>0</v>
          </cell>
          <cell r="K35">
            <v>0</v>
          </cell>
          <cell r="L35">
            <v>8</v>
          </cell>
          <cell r="M35">
            <v>0</v>
          </cell>
          <cell r="N35">
            <v>0</v>
          </cell>
          <cell r="O35">
            <v>124</v>
          </cell>
          <cell r="P35">
            <v>14</v>
          </cell>
          <cell r="Q35">
            <v>10</v>
          </cell>
          <cell r="R35">
            <v>4</v>
          </cell>
          <cell r="S35">
            <v>1</v>
          </cell>
          <cell r="T35">
            <v>29</v>
          </cell>
          <cell r="U35">
            <v>766</v>
          </cell>
          <cell r="V35">
            <v>687</v>
          </cell>
          <cell r="W35">
            <v>1</v>
          </cell>
          <cell r="X35">
            <v>84</v>
          </cell>
          <cell r="Y35">
            <v>3</v>
          </cell>
          <cell r="Z35">
            <v>775</v>
          </cell>
          <cell r="AA35">
            <v>10</v>
          </cell>
          <cell r="AB35">
            <v>2</v>
          </cell>
          <cell r="AC35">
            <v>25</v>
          </cell>
          <cell r="AD35">
            <v>37</v>
          </cell>
          <cell r="AE35">
            <v>812</v>
          </cell>
          <cell r="AF35">
            <v>1578</v>
          </cell>
          <cell r="AG35">
            <v>0</v>
          </cell>
          <cell r="AH35">
            <v>0</v>
          </cell>
          <cell r="AI35">
            <v>1</v>
          </cell>
          <cell r="AJ35">
            <v>0</v>
          </cell>
          <cell r="AK35">
            <v>0</v>
          </cell>
          <cell r="AL35">
            <v>0</v>
          </cell>
          <cell r="AM35">
            <v>1</v>
          </cell>
          <cell r="AN35">
            <v>0</v>
          </cell>
          <cell r="AO35">
            <v>16</v>
          </cell>
          <cell r="AP35">
            <v>16</v>
          </cell>
          <cell r="AQ35">
            <v>0</v>
          </cell>
          <cell r="AR35">
            <v>0</v>
          </cell>
          <cell r="AS35">
            <v>0</v>
          </cell>
          <cell r="AT35">
            <v>0</v>
          </cell>
          <cell r="AU35">
            <v>0</v>
          </cell>
          <cell r="AV35">
            <v>0</v>
          </cell>
          <cell r="AW35">
            <v>0</v>
          </cell>
          <cell r="AX35">
            <v>0</v>
          </cell>
          <cell r="AY35">
            <v>0</v>
          </cell>
          <cell r="AZ35">
            <v>0</v>
          </cell>
          <cell r="BA35">
            <v>0</v>
          </cell>
          <cell r="BB35">
            <v>0</v>
          </cell>
          <cell r="BC35">
            <v>0</v>
          </cell>
          <cell r="BD35">
            <v>0</v>
          </cell>
          <cell r="BE35">
            <v>0</v>
          </cell>
          <cell r="BF35">
            <v>0</v>
          </cell>
          <cell r="BG35">
            <v>0</v>
          </cell>
          <cell r="BH35">
            <v>0</v>
          </cell>
          <cell r="BI35">
            <v>0</v>
          </cell>
          <cell r="BJ35">
            <v>0</v>
          </cell>
          <cell r="BK35">
            <v>0</v>
          </cell>
          <cell r="BL35">
            <v>0</v>
          </cell>
          <cell r="BM35">
            <v>0</v>
          </cell>
          <cell r="BN35">
            <v>0</v>
          </cell>
          <cell r="BO35">
            <v>0</v>
          </cell>
          <cell r="BP35">
            <v>0</v>
          </cell>
        </row>
        <row r="36">
          <cell r="A36" t="str">
            <v>Wisbech</v>
          </cell>
          <cell r="C36">
            <v>758</v>
          </cell>
          <cell r="D36">
            <v>1873</v>
          </cell>
          <cell r="E36">
            <v>101</v>
          </cell>
          <cell r="F36">
            <v>2732</v>
          </cell>
          <cell r="G36">
            <v>226</v>
          </cell>
          <cell r="H36">
            <v>527</v>
          </cell>
          <cell r="I36">
            <v>3</v>
          </cell>
          <cell r="J36">
            <v>0</v>
          </cell>
          <cell r="K36">
            <v>18</v>
          </cell>
          <cell r="L36">
            <v>4</v>
          </cell>
          <cell r="M36">
            <v>1</v>
          </cell>
          <cell r="N36">
            <v>0</v>
          </cell>
          <cell r="O36">
            <v>779</v>
          </cell>
          <cell r="P36">
            <v>93</v>
          </cell>
          <cell r="Q36">
            <v>94</v>
          </cell>
          <cell r="R36">
            <v>5</v>
          </cell>
          <cell r="S36">
            <v>3</v>
          </cell>
          <cell r="T36">
            <v>195</v>
          </cell>
          <cell r="U36">
            <v>3706</v>
          </cell>
          <cell r="V36">
            <v>1712</v>
          </cell>
          <cell r="W36">
            <v>0</v>
          </cell>
          <cell r="X36">
            <v>406</v>
          </cell>
          <cell r="Y36">
            <v>14</v>
          </cell>
          <cell r="Z36">
            <v>2132</v>
          </cell>
          <cell r="AA36">
            <v>14</v>
          </cell>
          <cell r="AB36">
            <v>4</v>
          </cell>
          <cell r="AC36">
            <v>54</v>
          </cell>
          <cell r="AD36">
            <v>72</v>
          </cell>
          <cell r="AE36">
            <v>2204</v>
          </cell>
          <cell r="AF36">
            <v>5910</v>
          </cell>
          <cell r="AG36">
            <v>0</v>
          </cell>
          <cell r="AH36">
            <v>3</v>
          </cell>
          <cell r="AI36">
            <v>5</v>
          </cell>
          <cell r="AJ36">
            <v>83</v>
          </cell>
          <cell r="AK36">
            <v>0</v>
          </cell>
          <cell r="AL36">
            <v>0</v>
          </cell>
          <cell r="AM36">
            <v>91</v>
          </cell>
          <cell r="AN36">
            <v>0</v>
          </cell>
          <cell r="AO36">
            <v>10</v>
          </cell>
          <cell r="AP36">
            <v>10</v>
          </cell>
          <cell r="AQ36">
            <v>0</v>
          </cell>
          <cell r="AR36">
            <v>0</v>
          </cell>
          <cell r="AS36">
            <v>0</v>
          </cell>
          <cell r="AT36">
            <v>0</v>
          </cell>
          <cell r="AU36">
            <v>0</v>
          </cell>
          <cell r="AV36">
            <v>0</v>
          </cell>
          <cell r="AW36">
            <v>2</v>
          </cell>
          <cell r="AX36">
            <v>0</v>
          </cell>
          <cell r="AY36">
            <v>11</v>
          </cell>
          <cell r="AZ36">
            <v>9</v>
          </cell>
          <cell r="BA36">
            <v>10</v>
          </cell>
          <cell r="BB36">
            <v>7</v>
          </cell>
          <cell r="BC36">
            <v>0</v>
          </cell>
          <cell r="BD36">
            <v>39</v>
          </cell>
          <cell r="BE36">
            <v>0</v>
          </cell>
          <cell r="BF36">
            <v>0</v>
          </cell>
          <cell r="BG36">
            <v>0</v>
          </cell>
          <cell r="BH36">
            <v>0</v>
          </cell>
          <cell r="BI36">
            <v>0</v>
          </cell>
          <cell r="BJ36">
            <v>0</v>
          </cell>
          <cell r="BK36">
            <v>39</v>
          </cell>
          <cell r="BL36">
            <v>1</v>
          </cell>
          <cell r="BM36">
            <v>0</v>
          </cell>
          <cell r="BN36">
            <v>0</v>
          </cell>
          <cell r="BO36">
            <v>0</v>
          </cell>
          <cell r="BP36">
            <v>1</v>
          </cell>
        </row>
        <row r="37">
          <cell r="A37" t="str">
            <v>Yaxley</v>
          </cell>
          <cell r="C37">
            <v>232</v>
          </cell>
          <cell r="D37">
            <v>616</v>
          </cell>
          <cell r="E37">
            <v>8</v>
          </cell>
          <cell r="F37">
            <v>856</v>
          </cell>
          <cell r="G37">
            <v>60</v>
          </cell>
          <cell r="H37">
            <v>120</v>
          </cell>
          <cell r="I37">
            <v>0</v>
          </cell>
          <cell r="J37">
            <v>0</v>
          </cell>
          <cell r="K37">
            <v>0</v>
          </cell>
          <cell r="L37">
            <v>0</v>
          </cell>
          <cell r="M37">
            <v>0</v>
          </cell>
          <cell r="N37">
            <v>0</v>
          </cell>
          <cell r="O37">
            <v>180</v>
          </cell>
          <cell r="P37">
            <v>72</v>
          </cell>
          <cell r="Q37">
            <v>49</v>
          </cell>
          <cell r="R37">
            <v>6</v>
          </cell>
          <cell r="S37">
            <v>3</v>
          </cell>
          <cell r="T37">
            <v>130</v>
          </cell>
          <cell r="U37">
            <v>1166</v>
          </cell>
          <cell r="V37">
            <v>1357</v>
          </cell>
          <cell r="W37">
            <v>0</v>
          </cell>
          <cell r="X37">
            <v>138</v>
          </cell>
          <cell r="Y37">
            <v>10</v>
          </cell>
          <cell r="Z37">
            <v>1505</v>
          </cell>
          <cell r="AA37">
            <v>23</v>
          </cell>
          <cell r="AB37">
            <v>7</v>
          </cell>
          <cell r="AC37">
            <v>38</v>
          </cell>
          <cell r="AD37">
            <v>68</v>
          </cell>
          <cell r="AE37">
            <v>1573</v>
          </cell>
          <cell r="AF37">
            <v>2739</v>
          </cell>
          <cell r="AG37">
            <v>0</v>
          </cell>
          <cell r="AH37">
            <v>0</v>
          </cell>
          <cell r="AI37">
            <v>1</v>
          </cell>
          <cell r="AJ37">
            <v>12</v>
          </cell>
          <cell r="AK37">
            <v>0</v>
          </cell>
          <cell r="AL37">
            <v>0</v>
          </cell>
          <cell r="AM37">
            <v>13</v>
          </cell>
          <cell r="AN37">
            <v>0</v>
          </cell>
          <cell r="AO37">
            <v>2</v>
          </cell>
          <cell r="AP37">
            <v>2</v>
          </cell>
          <cell r="AQ37">
            <v>0</v>
          </cell>
          <cell r="AR37">
            <v>0</v>
          </cell>
          <cell r="AS37">
            <v>0</v>
          </cell>
          <cell r="AT37">
            <v>0</v>
          </cell>
          <cell r="AU37">
            <v>0</v>
          </cell>
          <cell r="AV37">
            <v>0</v>
          </cell>
          <cell r="AW37">
            <v>0</v>
          </cell>
          <cell r="AX37">
            <v>0</v>
          </cell>
          <cell r="AY37">
            <v>1</v>
          </cell>
          <cell r="AZ37">
            <v>1</v>
          </cell>
          <cell r="BA37">
            <v>0</v>
          </cell>
          <cell r="BB37">
            <v>1</v>
          </cell>
          <cell r="BC37">
            <v>0</v>
          </cell>
          <cell r="BD37">
            <v>3</v>
          </cell>
          <cell r="BE37">
            <v>0</v>
          </cell>
          <cell r="BF37">
            <v>0</v>
          </cell>
          <cell r="BG37">
            <v>0</v>
          </cell>
          <cell r="BH37">
            <v>0</v>
          </cell>
          <cell r="BI37">
            <v>0</v>
          </cell>
          <cell r="BJ37">
            <v>0</v>
          </cell>
          <cell r="BK37">
            <v>3</v>
          </cell>
          <cell r="BL37">
            <v>0</v>
          </cell>
          <cell r="BM37">
            <v>0</v>
          </cell>
          <cell r="BN37">
            <v>0</v>
          </cell>
          <cell r="BO37">
            <v>0</v>
          </cell>
          <cell r="BP37">
            <v>0</v>
          </cell>
        </row>
        <row r="38">
          <cell r="A38" t="str">
            <v>Grand Total</v>
          </cell>
          <cell r="C38">
            <v>13633</v>
          </cell>
          <cell r="D38">
            <v>35492</v>
          </cell>
          <cell r="E38">
            <v>596</v>
          </cell>
          <cell r="F38">
            <v>49721</v>
          </cell>
          <cell r="G38">
            <v>6230</v>
          </cell>
          <cell r="H38">
            <v>12770</v>
          </cell>
          <cell r="I38">
            <v>13</v>
          </cell>
          <cell r="J38">
            <v>11</v>
          </cell>
          <cell r="K38">
            <v>428</v>
          </cell>
          <cell r="L38">
            <v>191</v>
          </cell>
          <cell r="M38">
            <v>7</v>
          </cell>
          <cell r="N38">
            <v>0</v>
          </cell>
          <cell r="O38">
            <v>19650</v>
          </cell>
          <cell r="P38">
            <v>2038</v>
          </cell>
          <cell r="Q38">
            <v>1900</v>
          </cell>
          <cell r="R38">
            <v>127</v>
          </cell>
          <cell r="S38">
            <v>106</v>
          </cell>
          <cell r="T38">
            <v>4171</v>
          </cell>
          <cell r="U38">
            <v>73542</v>
          </cell>
          <cell r="V38">
            <v>69436</v>
          </cell>
          <cell r="W38">
            <v>165</v>
          </cell>
          <cell r="X38">
            <v>10431</v>
          </cell>
          <cell r="Y38">
            <v>411</v>
          </cell>
          <cell r="Z38">
            <v>80443</v>
          </cell>
          <cell r="AA38">
            <v>962</v>
          </cell>
          <cell r="AB38">
            <v>398</v>
          </cell>
          <cell r="AC38">
            <v>2194</v>
          </cell>
          <cell r="AD38">
            <v>3554</v>
          </cell>
          <cell r="AE38">
            <v>83997</v>
          </cell>
          <cell r="AF38">
            <v>157539</v>
          </cell>
          <cell r="AG38">
            <v>11</v>
          </cell>
          <cell r="AH38">
            <v>168</v>
          </cell>
          <cell r="AI38">
            <v>73</v>
          </cell>
          <cell r="AJ38">
            <v>1320</v>
          </cell>
          <cell r="AK38">
            <v>0</v>
          </cell>
          <cell r="AL38">
            <v>0</v>
          </cell>
          <cell r="AM38">
            <v>1572</v>
          </cell>
          <cell r="AN38">
            <v>3</v>
          </cell>
          <cell r="AO38">
            <v>968</v>
          </cell>
          <cell r="AP38">
            <v>971</v>
          </cell>
          <cell r="AQ38">
            <v>1</v>
          </cell>
          <cell r="AR38">
            <v>1</v>
          </cell>
          <cell r="AS38">
            <v>8</v>
          </cell>
          <cell r="AT38">
            <v>7</v>
          </cell>
          <cell r="AU38">
            <v>3</v>
          </cell>
          <cell r="AV38">
            <v>20</v>
          </cell>
          <cell r="AW38">
            <v>8</v>
          </cell>
          <cell r="AX38">
            <v>12</v>
          </cell>
          <cell r="AY38">
            <v>356</v>
          </cell>
          <cell r="AZ38">
            <v>232</v>
          </cell>
          <cell r="BA38">
            <v>358</v>
          </cell>
          <cell r="BB38">
            <v>234</v>
          </cell>
          <cell r="BC38">
            <v>28</v>
          </cell>
          <cell r="BD38">
            <v>1228</v>
          </cell>
          <cell r="BE38">
            <v>0</v>
          </cell>
          <cell r="BF38">
            <v>0</v>
          </cell>
          <cell r="BG38">
            <v>0</v>
          </cell>
          <cell r="BH38">
            <v>1</v>
          </cell>
          <cell r="BI38">
            <v>0</v>
          </cell>
          <cell r="BJ38">
            <v>1</v>
          </cell>
          <cell r="BK38">
            <v>1249</v>
          </cell>
          <cell r="BL38">
            <v>291</v>
          </cell>
          <cell r="BM38">
            <v>0</v>
          </cell>
          <cell r="BN38">
            <v>0</v>
          </cell>
          <cell r="BO38">
            <v>0</v>
          </cell>
          <cell r="BP38">
            <v>23</v>
          </cell>
        </row>
        <row r="40">
          <cell r="A40" t="str">
            <v>Library Access Points/Community or Jointly Run Libraries</v>
          </cell>
          <cell r="C40" t="str">
            <v>Adult
Fiction
Hardback</v>
          </cell>
          <cell r="D40" t="str">
            <v>Adult
Fiction
Paperback</v>
          </cell>
          <cell r="E40" t="str">
            <v>Quick
Pick
Fiction</v>
          </cell>
          <cell r="F40" t="str">
            <v>Total
Adult
Fiction</v>
          </cell>
          <cell r="G40" t="str">
            <v>Adult
Non-Fiction
Hardback</v>
          </cell>
          <cell r="H40" t="str">
            <v>Adult
Non-Fiction
Paperback</v>
          </cell>
          <cell r="I40" t="str">
            <v>Quick
Pick
Non-Fiction</v>
          </cell>
          <cell r="J40" t="str">
            <v>Magazine
for Loan</v>
          </cell>
          <cell r="K40" t="str">
            <v>Map</v>
          </cell>
          <cell r="L40" t="str">
            <v>Music &amp;
Vocal
Scores</v>
          </cell>
          <cell r="M40" t="str">
            <v>Inter-
Library
Loan</v>
          </cell>
          <cell r="N40" t="str">
            <v>Reference</v>
          </cell>
          <cell r="O40" t="str">
            <v>Total
Adult
Non
Fiction</v>
          </cell>
          <cell r="P40" t="str">
            <v>Adult
Fiction
Large Print
Hardback</v>
          </cell>
          <cell r="Q40" t="str">
            <v>Adult 
Fiction
Large Print
Paperback</v>
          </cell>
          <cell r="R40" t="str">
            <v>Adult
Non-fiction
Large Print
Hardback</v>
          </cell>
          <cell r="S40" t="str">
            <v>Adult
Non-fiction
Large Print
Paperback</v>
          </cell>
          <cell r="T40" t="str">
            <v>Total
Adult
Large
Print</v>
          </cell>
          <cell r="U40" t="str">
            <v>Total
Adult
Book
Issues</v>
          </cell>
          <cell r="V40" t="str">
            <v>Junior
Fiction</v>
          </cell>
          <cell r="W40" t="str">
            <v>Junior
Large
Print</v>
          </cell>
          <cell r="X40" t="str">
            <v>Junior
Non
Fiction</v>
          </cell>
          <cell r="Y40" t="str">
            <v>Picture
Books</v>
          </cell>
          <cell r="Z40" t="str">
            <v>Total
Junior
Books</v>
          </cell>
          <cell r="AA40" t="str">
            <v>Young
Adult</v>
          </cell>
          <cell r="AB40" t="str">
            <v>Young
Adult
Plus</v>
          </cell>
          <cell r="AC40" t="str">
            <v>Teen-
ager</v>
          </cell>
          <cell r="AD40" t="str">
            <v>Total
Young
Adult
Books</v>
          </cell>
          <cell r="AE40" t="str">
            <v>Total
Children's
Book
Issues</v>
          </cell>
          <cell r="AF40" t="str">
            <v>Total
Book
Issues</v>
          </cell>
          <cell r="AG40" t="str">
            <v>Adult
Spoken
Word
Cassette</v>
          </cell>
          <cell r="AH40" t="str">
            <v>Adult
Spoken Word
Cassette Set</v>
          </cell>
          <cell r="AI40" t="str">
            <v>Adult
Spoken
Word
CD</v>
          </cell>
          <cell r="AJ40" t="str">
            <v>Adult
Spoken
Word
CD Set</v>
          </cell>
          <cell r="AK40" t="str">
            <v>Adult
Spoken
Word
Free</v>
          </cell>
          <cell r="AL40" t="str">
            <v>MP3
Spoken Word
CD</v>
          </cell>
          <cell r="AM40" t="str">
            <v>Total
Adult
Spoken
Word</v>
          </cell>
          <cell r="AN40" t="str">
            <v>Children's
Spoken
Word
Cassette
Set</v>
          </cell>
          <cell r="AO40" t="str">
            <v>Children's
Spoken
Word
CD Set</v>
          </cell>
          <cell r="AP40" t="str">
            <v>Total
Children's
Spoken
Word</v>
          </cell>
          <cell r="AQ40" t="str">
            <v>Blu-Ray
U</v>
          </cell>
          <cell r="AR40" t="str">
            <v>Blu-Ray
PG</v>
          </cell>
          <cell r="AS40" t="str">
            <v>Blu-Ray
12</v>
          </cell>
          <cell r="AT40" t="str">
            <v>Blu-Ray
15</v>
          </cell>
          <cell r="AU40" t="str">
            <v>Blu-Ray
18</v>
          </cell>
          <cell r="AV40" t="str">
            <v>Total
Blu-Ray</v>
          </cell>
          <cell r="AW40" t="str">
            <v>DVD
Free</v>
          </cell>
          <cell r="AX40" t="str">
            <v>DVD
Short</v>
          </cell>
          <cell r="AY40" t="str">
            <v>DVD
U</v>
          </cell>
          <cell r="AZ40" t="str">
            <v>DVD
PG</v>
          </cell>
          <cell r="BA40" t="str">
            <v>DVD
12</v>
          </cell>
          <cell r="BB40" t="str">
            <v>DVD
15</v>
          </cell>
          <cell r="BC40" t="str">
            <v>DVD
18</v>
          </cell>
          <cell r="BD40" t="str">
            <v>Total
DVD</v>
          </cell>
          <cell r="BE40" t="str">
            <v>DVD
Premier
U</v>
          </cell>
          <cell r="BF40" t="str">
            <v>DVD
Premier
PG</v>
          </cell>
          <cell r="BG40" t="str">
            <v>DVD
Premier
12</v>
          </cell>
          <cell r="BH40" t="str">
            <v>DVD
Premier
15</v>
          </cell>
          <cell r="BI40" t="str">
            <v>DVD
Premier
18</v>
          </cell>
          <cell r="BJ40" t="str">
            <v>Total
DVD
Premier</v>
          </cell>
          <cell r="BK40" t="str">
            <v>Total
Blu-Ray
and DVD
Issues</v>
          </cell>
          <cell r="BL40" t="str">
            <v>Music
CD</v>
          </cell>
          <cell r="BM40" t="str">
            <v>CD-ROM</v>
          </cell>
          <cell r="BN40" t="str">
            <v>Local
Studies
Videos</v>
          </cell>
          <cell r="BO40" t="str">
            <v>A/V
Equipment</v>
          </cell>
          <cell r="BP40" t="str">
            <v>Devices
and
Electronics</v>
          </cell>
        </row>
        <row r="41">
          <cell r="A41" t="str">
            <v>Bassingbourn</v>
          </cell>
          <cell r="C41">
            <v>12</v>
          </cell>
          <cell r="D41">
            <v>225</v>
          </cell>
          <cell r="E41">
            <v>1</v>
          </cell>
          <cell r="F41">
            <v>238</v>
          </cell>
          <cell r="G41">
            <v>13</v>
          </cell>
          <cell r="H41">
            <v>20</v>
          </cell>
          <cell r="I41">
            <v>0</v>
          </cell>
          <cell r="J41">
            <v>0</v>
          </cell>
          <cell r="K41">
            <v>0</v>
          </cell>
          <cell r="L41">
            <v>1</v>
          </cell>
          <cell r="M41">
            <v>0</v>
          </cell>
          <cell r="N41">
            <v>0</v>
          </cell>
          <cell r="O41">
            <v>34</v>
          </cell>
          <cell r="P41">
            <v>2</v>
          </cell>
          <cell r="Q41">
            <v>4</v>
          </cell>
          <cell r="R41">
            <v>0</v>
          </cell>
          <cell r="S41">
            <v>0</v>
          </cell>
          <cell r="T41">
            <v>6</v>
          </cell>
          <cell r="U41">
            <v>278</v>
          </cell>
          <cell r="V41">
            <v>148</v>
          </cell>
          <cell r="W41">
            <v>13</v>
          </cell>
          <cell r="X41">
            <v>10</v>
          </cell>
          <cell r="Y41">
            <v>0</v>
          </cell>
          <cell r="Z41">
            <v>171</v>
          </cell>
          <cell r="AA41">
            <v>2</v>
          </cell>
          <cell r="AB41">
            <v>0</v>
          </cell>
          <cell r="AC41">
            <v>0</v>
          </cell>
          <cell r="AD41">
            <v>2</v>
          </cell>
          <cell r="AE41">
            <v>173</v>
          </cell>
          <cell r="AF41">
            <v>451</v>
          </cell>
          <cell r="AG41">
            <v>0</v>
          </cell>
          <cell r="AH41">
            <v>0</v>
          </cell>
          <cell r="AI41">
            <v>0</v>
          </cell>
          <cell r="AJ41">
            <v>0</v>
          </cell>
          <cell r="AK41">
            <v>0</v>
          </cell>
          <cell r="AL41">
            <v>0</v>
          </cell>
          <cell r="AM41">
            <v>0</v>
          </cell>
          <cell r="AN41">
            <v>0</v>
          </cell>
          <cell r="AO41">
            <v>0</v>
          </cell>
          <cell r="AP41">
            <v>0</v>
          </cell>
          <cell r="AQ41">
            <v>0</v>
          </cell>
          <cell r="AR41">
            <v>0</v>
          </cell>
          <cell r="AS41">
            <v>0</v>
          </cell>
          <cell r="AT41">
            <v>0</v>
          </cell>
          <cell r="AU41">
            <v>0</v>
          </cell>
          <cell r="AV41">
            <v>0</v>
          </cell>
          <cell r="AW41">
            <v>0</v>
          </cell>
          <cell r="AX41">
            <v>0</v>
          </cell>
          <cell r="AY41">
            <v>0</v>
          </cell>
          <cell r="AZ41">
            <v>0</v>
          </cell>
          <cell r="BA41">
            <v>0</v>
          </cell>
          <cell r="BB41">
            <v>0</v>
          </cell>
          <cell r="BC41">
            <v>0</v>
          </cell>
          <cell r="BD41">
            <v>0</v>
          </cell>
          <cell r="BE41">
            <v>0</v>
          </cell>
          <cell r="BF41">
            <v>0</v>
          </cell>
          <cell r="BG41">
            <v>0</v>
          </cell>
          <cell r="BH41">
            <v>0</v>
          </cell>
          <cell r="BI41">
            <v>0</v>
          </cell>
          <cell r="BJ41">
            <v>0</v>
          </cell>
          <cell r="BK41">
            <v>0</v>
          </cell>
          <cell r="BL41">
            <v>0</v>
          </cell>
          <cell r="BM41">
            <v>0</v>
          </cell>
          <cell r="BN41">
            <v>0</v>
          </cell>
          <cell r="BO41">
            <v>0</v>
          </cell>
          <cell r="BP41">
            <v>0</v>
          </cell>
        </row>
        <row r="42">
          <cell r="A42" t="str">
            <v>Bottisham</v>
          </cell>
          <cell r="C42">
            <v>51</v>
          </cell>
          <cell r="D42">
            <v>237</v>
          </cell>
          <cell r="E42">
            <v>2</v>
          </cell>
          <cell r="F42">
            <v>290</v>
          </cell>
          <cell r="G42">
            <v>9</v>
          </cell>
          <cell r="H42">
            <v>26</v>
          </cell>
          <cell r="I42">
            <v>3</v>
          </cell>
          <cell r="J42">
            <v>0</v>
          </cell>
          <cell r="K42">
            <v>0</v>
          </cell>
          <cell r="L42">
            <v>0</v>
          </cell>
          <cell r="M42">
            <v>0</v>
          </cell>
          <cell r="N42">
            <v>0</v>
          </cell>
          <cell r="O42">
            <v>38</v>
          </cell>
          <cell r="P42">
            <v>1</v>
          </cell>
          <cell r="Q42">
            <v>10</v>
          </cell>
          <cell r="R42">
            <v>0</v>
          </cell>
          <cell r="S42">
            <v>0</v>
          </cell>
          <cell r="T42">
            <v>11</v>
          </cell>
          <cell r="U42">
            <v>339</v>
          </cell>
          <cell r="V42">
            <v>692</v>
          </cell>
          <cell r="W42">
            <v>2</v>
          </cell>
          <cell r="X42">
            <v>122</v>
          </cell>
          <cell r="Y42">
            <v>40</v>
          </cell>
          <cell r="Z42">
            <v>856</v>
          </cell>
          <cell r="AA42">
            <v>208</v>
          </cell>
          <cell r="AB42">
            <v>47</v>
          </cell>
          <cell r="AC42">
            <v>13</v>
          </cell>
          <cell r="AD42">
            <v>268</v>
          </cell>
          <cell r="AE42">
            <v>1124</v>
          </cell>
          <cell r="AF42">
            <v>1463</v>
          </cell>
          <cell r="AG42">
            <v>0</v>
          </cell>
          <cell r="AH42">
            <v>0</v>
          </cell>
          <cell r="AI42">
            <v>1</v>
          </cell>
          <cell r="AJ42">
            <v>1</v>
          </cell>
          <cell r="AK42">
            <v>0</v>
          </cell>
          <cell r="AL42">
            <v>0</v>
          </cell>
          <cell r="AM42">
            <v>2</v>
          </cell>
          <cell r="AN42">
            <v>0</v>
          </cell>
          <cell r="AO42">
            <v>10</v>
          </cell>
          <cell r="AP42">
            <v>10</v>
          </cell>
          <cell r="AQ42">
            <v>0</v>
          </cell>
          <cell r="AR42">
            <v>0</v>
          </cell>
          <cell r="AS42">
            <v>0</v>
          </cell>
          <cell r="AT42">
            <v>0</v>
          </cell>
          <cell r="AU42">
            <v>0</v>
          </cell>
          <cell r="AV42">
            <v>0</v>
          </cell>
          <cell r="AW42">
            <v>0</v>
          </cell>
          <cell r="AX42">
            <v>0</v>
          </cell>
          <cell r="AY42">
            <v>1</v>
          </cell>
          <cell r="AZ42">
            <v>0</v>
          </cell>
          <cell r="BA42">
            <v>0</v>
          </cell>
          <cell r="BB42">
            <v>0</v>
          </cell>
          <cell r="BC42">
            <v>0</v>
          </cell>
          <cell r="BD42">
            <v>1</v>
          </cell>
          <cell r="BE42">
            <v>0</v>
          </cell>
          <cell r="BF42">
            <v>0</v>
          </cell>
          <cell r="BG42">
            <v>0</v>
          </cell>
          <cell r="BH42">
            <v>0</v>
          </cell>
          <cell r="BI42">
            <v>0</v>
          </cell>
          <cell r="BJ42">
            <v>0</v>
          </cell>
          <cell r="BK42">
            <v>1</v>
          </cell>
          <cell r="BL42">
            <v>0</v>
          </cell>
          <cell r="BM42">
            <v>0</v>
          </cell>
          <cell r="BN42">
            <v>0</v>
          </cell>
          <cell r="BO42">
            <v>0</v>
          </cell>
          <cell r="BP42">
            <v>0</v>
          </cell>
        </row>
        <row r="43">
          <cell r="A43" t="str">
            <v>Brampton</v>
          </cell>
          <cell r="C43">
            <v>21</v>
          </cell>
          <cell r="D43">
            <v>130</v>
          </cell>
          <cell r="E43">
            <v>0</v>
          </cell>
          <cell r="F43">
            <v>151</v>
          </cell>
          <cell r="G43">
            <v>9</v>
          </cell>
          <cell r="H43">
            <v>5</v>
          </cell>
          <cell r="I43">
            <v>0</v>
          </cell>
          <cell r="J43">
            <v>0</v>
          </cell>
          <cell r="K43">
            <v>0</v>
          </cell>
          <cell r="L43">
            <v>0</v>
          </cell>
          <cell r="M43">
            <v>0</v>
          </cell>
          <cell r="N43">
            <v>0</v>
          </cell>
          <cell r="O43">
            <v>14</v>
          </cell>
          <cell r="P43">
            <v>2</v>
          </cell>
          <cell r="Q43">
            <v>3</v>
          </cell>
          <cell r="R43">
            <v>0</v>
          </cell>
          <cell r="S43">
            <v>0</v>
          </cell>
          <cell r="T43">
            <v>5</v>
          </cell>
          <cell r="U43">
            <v>170</v>
          </cell>
          <cell r="V43">
            <v>256</v>
          </cell>
          <cell r="W43">
            <v>0</v>
          </cell>
          <cell r="X43">
            <v>20</v>
          </cell>
          <cell r="Y43">
            <v>14</v>
          </cell>
          <cell r="Z43">
            <v>290</v>
          </cell>
          <cell r="AA43">
            <v>6</v>
          </cell>
          <cell r="AB43">
            <v>2</v>
          </cell>
          <cell r="AC43">
            <v>3</v>
          </cell>
          <cell r="AD43">
            <v>11</v>
          </cell>
          <cell r="AE43">
            <v>301</v>
          </cell>
          <cell r="AF43">
            <v>471</v>
          </cell>
          <cell r="AG43">
            <v>0</v>
          </cell>
          <cell r="AH43">
            <v>0</v>
          </cell>
          <cell r="AI43">
            <v>0</v>
          </cell>
          <cell r="AJ43">
            <v>0</v>
          </cell>
          <cell r="AK43">
            <v>0</v>
          </cell>
          <cell r="AL43">
            <v>0</v>
          </cell>
          <cell r="AM43">
            <v>0</v>
          </cell>
          <cell r="AN43">
            <v>0</v>
          </cell>
          <cell r="AO43">
            <v>0</v>
          </cell>
          <cell r="AP43">
            <v>0</v>
          </cell>
          <cell r="AQ43">
            <v>0</v>
          </cell>
          <cell r="AR43">
            <v>0</v>
          </cell>
          <cell r="AS43">
            <v>0</v>
          </cell>
          <cell r="AT43">
            <v>0</v>
          </cell>
          <cell r="AU43">
            <v>0</v>
          </cell>
          <cell r="AV43">
            <v>0</v>
          </cell>
          <cell r="AW43">
            <v>0</v>
          </cell>
          <cell r="AX43">
            <v>0</v>
          </cell>
          <cell r="AY43">
            <v>0</v>
          </cell>
          <cell r="AZ43">
            <v>0</v>
          </cell>
          <cell r="BA43">
            <v>0</v>
          </cell>
          <cell r="BB43">
            <v>0</v>
          </cell>
          <cell r="BC43">
            <v>0</v>
          </cell>
          <cell r="BD43">
            <v>0</v>
          </cell>
          <cell r="BE43">
            <v>0</v>
          </cell>
          <cell r="BF43">
            <v>0</v>
          </cell>
          <cell r="BG43">
            <v>0</v>
          </cell>
          <cell r="BH43">
            <v>0</v>
          </cell>
          <cell r="BI43">
            <v>0</v>
          </cell>
          <cell r="BJ43">
            <v>0</v>
          </cell>
          <cell r="BK43">
            <v>0</v>
          </cell>
          <cell r="BL43">
            <v>0</v>
          </cell>
          <cell r="BM43">
            <v>0</v>
          </cell>
          <cell r="BN43">
            <v>0</v>
          </cell>
          <cell r="BO43">
            <v>0</v>
          </cell>
          <cell r="BP43">
            <v>0</v>
          </cell>
        </row>
        <row r="44">
          <cell r="A44" t="str">
            <v>Clay Farm</v>
          </cell>
          <cell r="C44">
            <v>75</v>
          </cell>
          <cell r="D44">
            <v>341</v>
          </cell>
          <cell r="E44">
            <v>0</v>
          </cell>
          <cell r="F44">
            <v>416</v>
          </cell>
          <cell r="G44">
            <v>88</v>
          </cell>
          <cell r="H44">
            <v>248</v>
          </cell>
          <cell r="I44">
            <v>0</v>
          </cell>
          <cell r="J44">
            <v>0</v>
          </cell>
          <cell r="K44">
            <v>0</v>
          </cell>
          <cell r="L44">
            <v>0</v>
          </cell>
          <cell r="M44">
            <v>0</v>
          </cell>
          <cell r="N44">
            <v>0</v>
          </cell>
          <cell r="O44">
            <v>336</v>
          </cell>
          <cell r="P44">
            <v>8</v>
          </cell>
          <cell r="Q44">
            <v>7</v>
          </cell>
          <cell r="R44">
            <v>0</v>
          </cell>
          <cell r="S44">
            <v>0</v>
          </cell>
          <cell r="T44">
            <v>15</v>
          </cell>
          <cell r="U44">
            <v>767</v>
          </cell>
          <cell r="V44">
            <v>2420</v>
          </cell>
          <cell r="W44">
            <v>1</v>
          </cell>
          <cell r="X44">
            <v>315</v>
          </cell>
          <cell r="Y44">
            <v>14</v>
          </cell>
          <cell r="Z44">
            <v>2750</v>
          </cell>
          <cell r="AA44">
            <v>29</v>
          </cell>
          <cell r="AB44">
            <v>5</v>
          </cell>
          <cell r="AC44">
            <v>62</v>
          </cell>
          <cell r="AD44">
            <v>96</v>
          </cell>
          <cell r="AE44">
            <v>2846</v>
          </cell>
          <cell r="AF44">
            <v>3613</v>
          </cell>
          <cell r="AG44">
            <v>0</v>
          </cell>
          <cell r="AH44">
            <v>0</v>
          </cell>
          <cell r="AI44">
            <v>0</v>
          </cell>
          <cell r="AJ44">
            <v>0</v>
          </cell>
          <cell r="AK44">
            <v>0</v>
          </cell>
          <cell r="AL44">
            <v>0</v>
          </cell>
          <cell r="AM44">
            <v>0</v>
          </cell>
          <cell r="AN44">
            <v>0</v>
          </cell>
          <cell r="AO44">
            <v>53</v>
          </cell>
          <cell r="AP44">
            <v>53</v>
          </cell>
          <cell r="AQ44">
            <v>0</v>
          </cell>
          <cell r="AR44">
            <v>0</v>
          </cell>
          <cell r="AS44">
            <v>0</v>
          </cell>
          <cell r="AT44">
            <v>0</v>
          </cell>
          <cell r="AU44">
            <v>0</v>
          </cell>
          <cell r="AV44">
            <v>0</v>
          </cell>
          <cell r="AW44">
            <v>0</v>
          </cell>
          <cell r="AX44">
            <v>0</v>
          </cell>
          <cell r="AY44">
            <v>0</v>
          </cell>
          <cell r="AZ44">
            <v>0</v>
          </cell>
          <cell r="BA44">
            <v>0</v>
          </cell>
          <cell r="BB44">
            <v>0</v>
          </cell>
          <cell r="BC44">
            <v>0</v>
          </cell>
          <cell r="BD44">
            <v>0</v>
          </cell>
          <cell r="BE44">
            <v>0</v>
          </cell>
          <cell r="BF44">
            <v>0</v>
          </cell>
          <cell r="BG44">
            <v>0</v>
          </cell>
          <cell r="BH44">
            <v>0</v>
          </cell>
          <cell r="BI44">
            <v>0</v>
          </cell>
          <cell r="BJ44">
            <v>0</v>
          </cell>
          <cell r="BK44">
            <v>0</v>
          </cell>
          <cell r="BL44">
            <v>0</v>
          </cell>
          <cell r="BM44">
            <v>0</v>
          </cell>
          <cell r="BN44">
            <v>0</v>
          </cell>
          <cell r="BO44">
            <v>0</v>
          </cell>
          <cell r="BP44">
            <v>0</v>
          </cell>
        </row>
        <row r="45">
          <cell r="A45" t="str">
            <v>Fulbourn</v>
          </cell>
          <cell r="C45">
            <v>39</v>
          </cell>
          <cell r="D45">
            <v>319</v>
          </cell>
          <cell r="E45">
            <v>4</v>
          </cell>
          <cell r="F45">
            <v>362</v>
          </cell>
          <cell r="G45">
            <v>50</v>
          </cell>
          <cell r="H45">
            <v>70</v>
          </cell>
          <cell r="I45">
            <v>0</v>
          </cell>
          <cell r="J45">
            <v>0</v>
          </cell>
          <cell r="K45">
            <v>0</v>
          </cell>
          <cell r="L45">
            <v>0</v>
          </cell>
          <cell r="M45">
            <v>0</v>
          </cell>
          <cell r="N45">
            <v>0</v>
          </cell>
          <cell r="O45">
            <v>120</v>
          </cell>
          <cell r="P45">
            <v>6</v>
          </cell>
          <cell r="Q45">
            <v>12</v>
          </cell>
          <cell r="R45">
            <v>0</v>
          </cell>
          <cell r="S45">
            <v>0</v>
          </cell>
          <cell r="T45">
            <v>18</v>
          </cell>
          <cell r="U45">
            <v>500</v>
          </cell>
          <cell r="V45">
            <v>654</v>
          </cell>
          <cell r="W45">
            <v>0</v>
          </cell>
          <cell r="X45">
            <v>44</v>
          </cell>
          <cell r="Y45">
            <v>12</v>
          </cell>
          <cell r="Z45">
            <v>710</v>
          </cell>
          <cell r="AA45">
            <v>48</v>
          </cell>
          <cell r="AB45">
            <v>8</v>
          </cell>
          <cell r="AC45">
            <v>11</v>
          </cell>
          <cell r="AD45">
            <v>67</v>
          </cell>
          <cell r="AE45">
            <v>777</v>
          </cell>
          <cell r="AF45">
            <v>1277</v>
          </cell>
          <cell r="AG45">
            <v>0</v>
          </cell>
          <cell r="AH45">
            <v>0</v>
          </cell>
          <cell r="AI45">
            <v>0</v>
          </cell>
          <cell r="AJ45">
            <v>1</v>
          </cell>
          <cell r="AK45">
            <v>0</v>
          </cell>
          <cell r="AL45">
            <v>0</v>
          </cell>
          <cell r="AM45">
            <v>1</v>
          </cell>
          <cell r="AN45">
            <v>0</v>
          </cell>
          <cell r="AO45">
            <v>0</v>
          </cell>
          <cell r="AP45">
            <v>0</v>
          </cell>
          <cell r="AQ45">
            <v>0</v>
          </cell>
          <cell r="AR45">
            <v>0</v>
          </cell>
          <cell r="AS45">
            <v>0</v>
          </cell>
          <cell r="AT45">
            <v>0</v>
          </cell>
          <cell r="AU45">
            <v>0</v>
          </cell>
          <cell r="AV45">
            <v>0</v>
          </cell>
          <cell r="AW45">
            <v>0</v>
          </cell>
          <cell r="AX45">
            <v>0</v>
          </cell>
          <cell r="AY45">
            <v>0</v>
          </cell>
          <cell r="AZ45">
            <v>0</v>
          </cell>
          <cell r="BA45">
            <v>0</v>
          </cell>
          <cell r="BB45">
            <v>0</v>
          </cell>
          <cell r="BC45">
            <v>0</v>
          </cell>
          <cell r="BD45">
            <v>0</v>
          </cell>
          <cell r="BE45">
            <v>0</v>
          </cell>
          <cell r="BF45">
            <v>0</v>
          </cell>
          <cell r="BG45">
            <v>0</v>
          </cell>
          <cell r="BH45">
            <v>0</v>
          </cell>
          <cell r="BI45">
            <v>0</v>
          </cell>
          <cell r="BJ45">
            <v>0</v>
          </cell>
          <cell r="BK45">
            <v>0</v>
          </cell>
          <cell r="BL45">
            <v>0</v>
          </cell>
          <cell r="BM45">
            <v>0</v>
          </cell>
          <cell r="BN45">
            <v>0</v>
          </cell>
          <cell r="BO45">
            <v>0</v>
          </cell>
          <cell r="BP45">
            <v>0</v>
          </cell>
        </row>
        <row r="46">
          <cell r="A46" t="str">
            <v>Gamlingay</v>
          </cell>
          <cell r="C46">
            <v>45</v>
          </cell>
          <cell r="D46">
            <v>215</v>
          </cell>
          <cell r="E46">
            <v>3</v>
          </cell>
          <cell r="F46">
            <v>263</v>
          </cell>
          <cell r="G46">
            <v>18</v>
          </cell>
          <cell r="H46">
            <v>23</v>
          </cell>
          <cell r="I46">
            <v>0</v>
          </cell>
          <cell r="J46">
            <v>0</v>
          </cell>
          <cell r="K46">
            <v>0</v>
          </cell>
          <cell r="L46">
            <v>0</v>
          </cell>
          <cell r="M46">
            <v>0</v>
          </cell>
          <cell r="N46">
            <v>0</v>
          </cell>
          <cell r="O46">
            <v>41</v>
          </cell>
          <cell r="P46">
            <v>3</v>
          </cell>
          <cell r="Q46">
            <v>8</v>
          </cell>
          <cell r="R46">
            <v>0</v>
          </cell>
          <cell r="S46">
            <v>0</v>
          </cell>
          <cell r="T46">
            <v>11</v>
          </cell>
          <cell r="U46">
            <v>315</v>
          </cell>
          <cell r="V46">
            <v>438</v>
          </cell>
          <cell r="W46">
            <v>0</v>
          </cell>
          <cell r="X46">
            <v>55</v>
          </cell>
          <cell r="Y46">
            <v>0</v>
          </cell>
          <cell r="Z46">
            <v>493</v>
          </cell>
          <cell r="AA46">
            <v>16</v>
          </cell>
          <cell r="AB46">
            <v>0</v>
          </cell>
          <cell r="AC46">
            <v>11</v>
          </cell>
          <cell r="AD46">
            <v>27</v>
          </cell>
          <cell r="AE46">
            <v>520</v>
          </cell>
          <cell r="AF46">
            <v>835</v>
          </cell>
          <cell r="AG46">
            <v>0</v>
          </cell>
          <cell r="AH46">
            <v>0</v>
          </cell>
          <cell r="AI46">
            <v>0</v>
          </cell>
          <cell r="AJ46">
            <v>1</v>
          </cell>
          <cell r="AK46">
            <v>0</v>
          </cell>
          <cell r="AL46">
            <v>0</v>
          </cell>
          <cell r="AM46">
            <v>1</v>
          </cell>
          <cell r="AN46">
            <v>0</v>
          </cell>
          <cell r="AO46">
            <v>0</v>
          </cell>
          <cell r="AP46">
            <v>0</v>
          </cell>
          <cell r="AQ46">
            <v>0</v>
          </cell>
          <cell r="AR46">
            <v>0</v>
          </cell>
          <cell r="AS46">
            <v>0</v>
          </cell>
          <cell r="AT46">
            <v>0</v>
          </cell>
          <cell r="AU46">
            <v>0</v>
          </cell>
          <cell r="AV46">
            <v>0</v>
          </cell>
          <cell r="AW46">
            <v>0</v>
          </cell>
          <cell r="AX46">
            <v>0</v>
          </cell>
          <cell r="AY46">
            <v>0</v>
          </cell>
          <cell r="AZ46">
            <v>0</v>
          </cell>
          <cell r="BA46">
            <v>0</v>
          </cell>
          <cell r="BB46">
            <v>0</v>
          </cell>
          <cell r="BC46">
            <v>0</v>
          </cell>
          <cell r="BD46">
            <v>0</v>
          </cell>
          <cell r="BE46">
            <v>0</v>
          </cell>
          <cell r="BF46">
            <v>0</v>
          </cell>
          <cell r="BG46">
            <v>0</v>
          </cell>
          <cell r="BH46">
            <v>0</v>
          </cell>
          <cell r="BI46">
            <v>0</v>
          </cell>
          <cell r="BJ46">
            <v>0</v>
          </cell>
          <cell r="BK46">
            <v>0</v>
          </cell>
          <cell r="BL46">
            <v>0</v>
          </cell>
          <cell r="BM46">
            <v>0</v>
          </cell>
          <cell r="BN46">
            <v>0</v>
          </cell>
          <cell r="BO46">
            <v>0</v>
          </cell>
          <cell r="BP46">
            <v>0</v>
          </cell>
        </row>
        <row r="47">
          <cell r="A47" t="str">
            <v>Haddenham</v>
          </cell>
          <cell r="C47">
            <v>13</v>
          </cell>
          <cell r="D47">
            <v>373</v>
          </cell>
          <cell r="E47">
            <v>0</v>
          </cell>
          <cell r="F47">
            <v>386</v>
          </cell>
          <cell r="G47">
            <v>36</v>
          </cell>
          <cell r="H47">
            <v>25</v>
          </cell>
          <cell r="I47">
            <v>0</v>
          </cell>
          <cell r="J47">
            <v>0</v>
          </cell>
          <cell r="K47">
            <v>0</v>
          </cell>
          <cell r="L47">
            <v>0</v>
          </cell>
          <cell r="M47">
            <v>0</v>
          </cell>
          <cell r="N47">
            <v>0</v>
          </cell>
          <cell r="O47">
            <v>61</v>
          </cell>
          <cell r="P47">
            <v>3</v>
          </cell>
          <cell r="Q47">
            <v>0</v>
          </cell>
          <cell r="R47">
            <v>0</v>
          </cell>
          <cell r="S47">
            <v>0</v>
          </cell>
          <cell r="T47">
            <v>3</v>
          </cell>
          <cell r="U47">
            <v>450</v>
          </cell>
          <cell r="V47">
            <v>362</v>
          </cell>
          <cell r="W47">
            <v>0</v>
          </cell>
          <cell r="X47">
            <v>28</v>
          </cell>
          <cell r="Y47">
            <v>2</v>
          </cell>
          <cell r="Z47">
            <v>392</v>
          </cell>
          <cell r="AA47">
            <v>27</v>
          </cell>
          <cell r="AB47">
            <v>2</v>
          </cell>
          <cell r="AC47">
            <v>4</v>
          </cell>
          <cell r="AD47">
            <v>33</v>
          </cell>
          <cell r="AE47">
            <v>425</v>
          </cell>
          <cell r="AF47">
            <v>875</v>
          </cell>
          <cell r="AG47">
            <v>0</v>
          </cell>
          <cell r="AH47">
            <v>0</v>
          </cell>
          <cell r="AI47">
            <v>0</v>
          </cell>
          <cell r="AJ47">
            <v>0</v>
          </cell>
          <cell r="AK47">
            <v>0</v>
          </cell>
          <cell r="AL47">
            <v>0</v>
          </cell>
          <cell r="AM47">
            <v>0</v>
          </cell>
          <cell r="AN47">
            <v>0</v>
          </cell>
          <cell r="AO47">
            <v>4</v>
          </cell>
          <cell r="AP47">
            <v>4</v>
          </cell>
          <cell r="AQ47">
            <v>0</v>
          </cell>
          <cell r="AR47">
            <v>0</v>
          </cell>
          <cell r="AS47">
            <v>0</v>
          </cell>
          <cell r="AT47">
            <v>0</v>
          </cell>
          <cell r="AU47">
            <v>0</v>
          </cell>
          <cell r="AV47">
            <v>0</v>
          </cell>
          <cell r="AW47">
            <v>0</v>
          </cell>
          <cell r="AX47">
            <v>0</v>
          </cell>
          <cell r="AY47">
            <v>0</v>
          </cell>
          <cell r="AZ47">
            <v>0</v>
          </cell>
          <cell r="BA47">
            <v>0</v>
          </cell>
          <cell r="BB47">
            <v>0</v>
          </cell>
          <cell r="BC47">
            <v>0</v>
          </cell>
          <cell r="BD47">
            <v>0</v>
          </cell>
          <cell r="BE47">
            <v>0</v>
          </cell>
          <cell r="BF47">
            <v>0</v>
          </cell>
          <cell r="BG47">
            <v>0</v>
          </cell>
          <cell r="BH47">
            <v>0</v>
          </cell>
          <cell r="BI47">
            <v>0</v>
          </cell>
          <cell r="BJ47">
            <v>0</v>
          </cell>
          <cell r="BK47">
            <v>0</v>
          </cell>
          <cell r="BL47">
            <v>0</v>
          </cell>
          <cell r="BM47">
            <v>0</v>
          </cell>
          <cell r="BN47">
            <v>0</v>
          </cell>
          <cell r="BO47">
            <v>0</v>
          </cell>
          <cell r="BP47">
            <v>0</v>
          </cell>
        </row>
        <row r="48">
          <cell r="A48" t="str">
            <v>Little Downham</v>
          </cell>
          <cell r="C48">
            <v>2</v>
          </cell>
          <cell r="D48">
            <v>75</v>
          </cell>
          <cell r="E48">
            <v>3</v>
          </cell>
          <cell r="F48">
            <v>80</v>
          </cell>
          <cell r="G48">
            <v>0</v>
          </cell>
          <cell r="H48">
            <v>5</v>
          </cell>
          <cell r="I48">
            <v>0</v>
          </cell>
          <cell r="J48">
            <v>0</v>
          </cell>
          <cell r="K48">
            <v>0</v>
          </cell>
          <cell r="L48">
            <v>0</v>
          </cell>
          <cell r="M48">
            <v>0</v>
          </cell>
          <cell r="N48">
            <v>0</v>
          </cell>
          <cell r="O48">
            <v>5</v>
          </cell>
          <cell r="P48">
            <v>4</v>
          </cell>
          <cell r="Q48">
            <v>9</v>
          </cell>
          <cell r="R48">
            <v>0</v>
          </cell>
          <cell r="S48">
            <v>0</v>
          </cell>
          <cell r="T48">
            <v>13</v>
          </cell>
          <cell r="U48">
            <v>98</v>
          </cell>
          <cell r="V48">
            <v>53</v>
          </cell>
          <cell r="W48">
            <v>0</v>
          </cell>
          <cell r="X48">
            <v>0</v>
          </cell>
          <cell r="Y48">
            <v>0</v>
          </cell>
          <cell r="Z48">
            <v>53</v>
          </cell>
          <cell r="AA48">
            <v>1</v>
          </cell>
          <cell r="AB48">
            <v>0</v>
          </cell>
          <cell r="AC48">
            <v>0</v>
          </cell>
          <cell r="AD48">
            <v>1</v>
          </cell>
          <cell r="AE48">
            <v>54</v>
          </cell>
          <cell r="AF48">
            <v>152</v>
          </cell>
          <cell r="AG48">
            <v>0</v>
          </cell>
          <cell r="AH48">
            <v>0</v>
          </cell>
          <cell r="AI48">
            <v>0</v>
          </cell>
          <cell r="AJ48">
            <v>0</v>
          </cell>
          <cell r="AK48">
            <v>0</v>
          </cell>
          <cell r="AL48">
            <v>0</v>
          </cell>
          <cell r="AM48">
            <v>0</v>
          </cell>
          <cell r="AN48">
            <v>0</v>
          </cell>
          <cell r="AO48">
            <v>0</v>
          </cell>
          <cell r="AP48">
            <v>0</v>
          </cell>
          <cell r="AQ48">
            <v>0</v>
          </cell>
          <cell r="AR48">
            <v>0</v>
          </cell>
          <cell r="AS48">
            <v>0</v>
          </cell>
          <cell r="AT48">
            <v>0</v>
          </cell>
          <cell r="AU48">
            <v>0</v>
          </cell>
          <cell r="AV48">
            <v>0</v>
          </cell>
          <cell r="AW48">
            <v>0</v>
          </cell>
          <cell r="AX48">
            <v>0</v>
          </cell>
          <cell r="AY48">
            <v>1</v>
          </cell>
          <cell r="AZ48">
            <v>4</v>
          </cell>
          <cell r="BA48">
            <v>3</v>
          </cell>
          <cell r="BB48">
            <v>0</v>
          </cell>
          <cell r="BC48">
            <v>1</v>
          </cell>
          <cell r="BD48">
            <v>9</v>
          </cell>
          <cell r="BE48">
            <v>0</v>
          </cell>
          <cell r="BF48">
            <v>0</v>
          </cell>
          <cell r="BG48">
            <v>0</v>
          </cell>
          <cell r="BH48">
            <v>0</v>
          </cell>
          <cell r="BI48">
            <v>0</v>
          </cell>
          <cell r="BJ48">
            <v>0</v>
          </cell>
          <cell r="BK48">
            <v>9</v>
          </cell>
          <cell r="BL48">
            <v>0</v>
          </cell>
          <cell r="BM48">
            <v>0</v>
          </cell>
          <cell r="BN48">
            <v>0</v>
          </cell>
          <cell r="BO48">
            <v>0</v>
          </cell>
          <cell r="BP48">
            <v>0</v>
          </cell>
        </row>
        <row r="49">
          <cell r="A49" t="str">
            <v>Melbourn</v>
          </cell>
          <cell r="C49">
            <v>32</v>
          </cell>
          <cell r="D49">
            <v>297</v>
          </cell>
          <cell r="E49">
            <v>0</v>
          </cell>
          <cell r="F49">
            <v>329</v>
          </cell>
          <cell r="G49">
            <v>10</v>
          </cell>
          <cell r="H49">
            <v>14</v>
          </cell>
          <cell r="I49">
            <v>0</v>
          </cell>
          <cell r="J49">
            <v>0</v>
          </cell>
          <cell r="K49">
            <v>0</v>
          </cell>
          <cell r="L49">
            <v>0</v>
          </cell>
          <cell r="M49">
            <v>0</v>
          </cell>
          <cell r="N49">
            <v>0</v>
          </cell>
          <cell r="O49">
            <v>24</v>
          </cell>
          <cell r="P49">
            <v>1</v>
          </cell>
          <cell r="Q49">
            <v>3</v>
          </cell>
          <cell r="R49">
            <v>0</v>
          </cell>
          <cell r="S49">
            <v>0</v>
          </cell>
          <cell r="T49">
            <v>4</v>
          </cell>
          <cell r="U49">
            <v>357</v>
          </cell>
          <cell r="V49">
            <v>451</v>
          </cell>
          <cell r="W49">
            <v>0</v>
          </cell>
          <cell r="X49">
            <v>6</v>
          </cell>
          <cell r="Y49">
            <v>4</v>
          </cell>
          <cell r="Z49">
            <v>461</v>
          </cell>
          <cell r="AA49">
            <v>6</v>
          </cell>
          <cell r="AB49">
            <v>0</v>
          </cell>
          <cell r="AC49">
            <v>6</v>
          </cell>
          <cell r="AD49">
            <v>12</v>
          </cell>
          <cell r="AE49">
            <v>473</v>
          </cell>
          <cell r="AF49">
            <v>830</v>
          </cell>
          <cell r="AG49">
            <v>0</v>
          </cell>
          <cell r="AH49">
            <v>0</v>
          </cell>
          <cell r="AI49">
            <v>0</v>
          </cell>
          <cell r="AJ49">
            <v>0</v>
          </cell>
          <cell r="AK49">
            <v>0</v>
          </cell>
          <cell r="AL49">
            <v>0</v>
          </cell>
          <cell r="AM49">
            <v>0</v>
          </cell>
          <cell r="AN49">
            <v>0</v>
          </cell>
          <cell r="AO49">
            <v>0</v>
          </cell>
          <cell r="AP49">
            <v>0</v>
          </cell>
          <cell r="AQ49">
            <v>0</v>
          </cell>
          <cell r="AR49">
            <v>0</v>
          </cell>
          <cell r="AS49">
            <v>0</v>
          </cell>
          <cell r="AT49">
            <v>0</v>
          </cell>
          <cell r="AU49">
            <v>0</v>
          </cell>
          <cell r="AV49">
            <v>0</v>
          </cell>
          <cell r="AW49">
            <v>0</v>
          </cell>
          <cell r="AX49">
            <v>0</v>
          </cell>
          <cell r="AY49">
            <v>0</v>
          </cell>
          <cell r="AZ49">
            <v>0</v>
          </cell>
          <cell r="BA49">
            <v>1</v>
          </cell>
          <cell r="BB49">
            <v>0</v>
          </cell>
          <cell r="BC49">
            <v>0</v>
          </cell>
          <cell r="BD49">
            <v>1</v>
          </cell>
          <cell r="BE49">
            <v>0</v>
          </cell>
          <cell r="BF49">
            <v>0</v>
          </cell>
          <cell r="BG49">
            <v>0</v>
          </cell>
          <cell r="BH49">
            <v>0</v>
          </cell>
          <cell r="BI49">
            <v>0</v>
          </cell>
          <cell r="BJ49">
            <v>0</v>
          </cell>
          <cell r="BK49">
            <v>1</v>
          </cell>
          <cell r="BL49">
            <v>0</v>
          </cell>
          <cell r="BM49">
            <v>0</v>
          </cell>
          <cell r="BN49">
            <v>0</v>
          </cell>
          <cell r="BO49">
            <v>0</v>
          </cell>
          <cell r="BP49">
            <v>0</v>
          </cell>
        </row>
        <row r="50">
          <cell r="A50" t="str">
            <v>Somersham</v>
          </cell>
          <cell r="C50">
            <v>47</v>
          </cell>
          <cell r="D50">
            <v>237</v>
          </cell>
          <cell r="E50">
            <v>3</v>
          </cell>
          <cell r="F50">
            <v>287</v>
          </cell>
          <cell r="G50">
            <v>26</v>
          </cell>
          <cell r="H50">
            <v>39</v>
          </cell>
          <cell r="I50">
            <v>0</v>
          </cell>
          <cell r="J50">
            <v>0</v>
          </cell>
          <cell r="K50">
            <v>0</v>
          </cell>
          <cell r="L50">
            <v>0</v>
          </cell>
          <cell r="M50">
            <v>0</v>
          </cell>
          <cell r="N50">
            <v>0</v>
          </cell>
          <cell r="O50">
            <v>65</v>
          </cell>
          <cell r="P50">
            <v>7</v>
          </cell>
          <cell r="Q50">
            <v>8</v>
          </cell>
          <cell r="R50">
            <v>0</v>
          </cell>
          <cell r="S50">
            <v>0</v>
          </cell>
          <cell r="T50">
            <v>15</v>
          </cell>
          <cell r="U50">
            <v>367</v>
          </cell>
          <cell r="V50">
            <v>365</v>
          </cell>
          <cell r="W50">
            <v>0</v>
          </cell>
          <cell r="X50">
            <v>70</v>
          </cell>
          <cell r="Y50">
            <v>7</v>
          </cell>
          <cell r="Z50">
            <v>442</v>
          </cell>
          <cell r="AA50">
            <v>15</v>
          </cell>
          <cell r="AB50">
            <v>10</v>
          </cell>
          <cell r="AC50">
            <v>4</v>
          </cell>
          <cell r="AD50">
            <v>29</v>
          </cell>
          <cell r="AE50">
            <v>471</v>
          </cell>
          <cell r="AF50">
            <v>838</v>
          </cell>
          <cell r="AG50">
            <v>0</v>
          </cell>
          <cell r="AH50">
            <v>0</v>
          </cell>
          <cell r="AI50">
            <v>0</v>
          </cell>
          <cell r="AJ50">
            <v>6</v>
          </cell>
          <cell r="AK50">
            <v>0</v>
          </cell>
          <cell r="AL50">
            <v>0</v>
          </cell>
          <cell r="AM50">
            <v>6</v>
          </cell>
          <cell r="AN50">
            <v>0</v>
          </cell>
          <cell r="AO50">
            <v>5</v>
          </cell>
          <cell r="AP50">
            <v>5</v>
          </cell>
          <cell r="AQ50">
            <v>0</v>
          </cell>
          <cell r="AR50">
            <v>0</v>
          </cell>
          <cell r="AS50">
            <v>0</v>
          </cell>
          <cell r="AT50">
            <v>0</v>
          </cell>
          <cell r="AU50">
            <v>0</v>
          </cell>
          <cell r="AV50">
            <v>0</v>
          </cell>
          <cell r="AW50">
            <v>0</v>
          </cell>
          <cell r="AX50">
            <v>0</v>
          </cell>
          <cell r="AY50">
            <v>0</v>
          </cell>
          <cell r="AZ50">
            <v>0</v>
          </cell>
          <cell r="BA50">
            <v>0</v>
          </cell>
          <cell r="BB50">
            <v>0</v>
          </cell>
          <cell r="BC50">
            <v>0</v>
          </cell>
          <cell r="BD50">
            <v>0</v>
          </cell>
          <cell r="BE50">
            <v>0</v>
          </cell>
          <cell r="BF50">
            <v>0</v>
          </cell>
          <cell r="BG50">
            <v>0</v>
          </cell>
          <cell r="BH50">
            <v>0</v>
          </cell>
          <cell r="BI50">
            <v>0</v>
          </cell>
          <cell r="BJ50">
            <v>0</v>
          </cell>
          <cell r="BK50">
            <v>0</v>
          </cell>
          <cell r="BL50">
            <v>0</v>
          </cell>
          <cell r="BM50">
            <v>0</v>
          </cell>
          <cell r="BN50">
            <v>0</v>
          </cell>
          <cell r="BO50">
            <v>0</v>
          </cell>
          <cell r="BP50">
            <v>0</v>
          </cell>
        </row>
        <row r="51">
          <cell r="A51" t="str">
            <v>Swavesey</v>
          </cell>
          <cell r="C51">
            <v>8</v>
          </cell>
          <cell r="D51">
            <v>76</v>
          </cell>
          <cell r="E51">
            <v>0</v>
          </cell>
          <cell r="F51">
            <v>84</v>
          </cell>
          <cell r="G51">
            <v>9</v>
          </cell>
          <cell r="H51">
            <v>4</v>
          </cell>
          <cell r="I51">
            <v>0</v>
          </cell>
          <cell r="J51">
            <v>0</v>
          </cell>
          <cell r="K51">
            <v>0</v>
          </cell>
          <cell r="L51">
            <v>0</v>
          </cell>
          <cell r="M51">
            <v>0</v>
          </cell>
          <cell r="N51">
            <v>0</v>
          </cell>
          <cell r="O51">
            <v>13</v>
          </cell>
          <cell r="P51">
            <v>0</v>
          </cell>
          <cell r="Q51">
            <v>2</v>
          </cell>
          <cell r="R51">
            <v>0</v>
          </cell>
          <cell r="S51">
            <v>0</v>
          </cell>
          <cell r="T51">
            <v>2</v>
          </cell>
          <cell r="U51">
            <v>99</v>
          </cell>
          <cell r="V51">
            <v>194</v>
          </cell>
          <cell r="W51">
            <v>0</v>
          </cell>
          <cell r="X51">
            <v>20</v>
          </cell>
          <cell r="Y51">
            <v>3</v>
          </cell>
          <cell r="Z51">
            <v>217</v>
          </cell>
          <cell r="AA51">
            <v>10</v>
          </cell>
          <cell r="AB51">
            <v>2</v>
          </cell>
          <cell r="AC51">
            <v>2</v>
          </cell>
          <cell r="AD51">
            <v>14</v>
          </cell>
          <cell r="AE51">
            <v>231</v>
          </cell>
          <cell r="AF51">
            <v>330</v>
          </cell>
          <cell r="AG51">
            <v>0</v>
          </cell>
          <cell r="AH51">
            <v>0</v>
          </cell>
          <cell r="AI51">
            <v>0</v>
          </cell>
          <cell r="AJ51">
            <v>0</v>
          </cell>
          <cell r="AK51">
            <v>0</v>
          </cell>
          <cell r="AL51">
            <v>0</v>
          </cell>
          <cell r="AM51">
            <v>0</v>
          </cell>
          <cell r="AN51">
            <v>0</v>
          </cell>
          <cell r="AO51">
            <v>2</v>
          </cell>
          <cell r="AP51">
            <v>2</v>
          </cell>
          <cell r="AQ51">
            <v>0</v>
          </cell>
          <cell r="AR51">
            <v>0</v>
          </cell>
          <cell r="AS51">
            <v>0</v>
          </cell>
          <cell r="AT51">
            <v>0</v>
          </cell>
          <cell r="AU51">
            <v>0</v>
          </cell>
          <cell r="AV51">
            <v>0</v>
          </cell>
          <cell r="AW51">
            <v>0</v>
          </cell>
          <cell r="AX51">
            <v>0</v>
          </cell>
          <cell r="AY51">
            <v>1</v>
          </cell>
          <cell r="AZ51">
            <v>0</v>
          </cell>
          <cell r="BA51">
            <v>0</v>
          </cell>
          <cell r="BB51">
            <v>0</v>
          </cell>
          <cell r="BC51">
            <v>0</v>
          </cell>
          <cell r="BD51">
            <v>1</v>
          </cell>
          <cell r="BE51">
            <v>0</v>
          </cell>
          <cell r="BF51">
            <v>0</v>
          </cell>
          <cell r="BG51">
            <v>0</v>
          </cell>
          <cell r="BH51">
            <v>0</v>
          </cell>
          <cell r="BI51">
            <v>0</v>
          </cell>
          <cell r="BJ51">
            <v>0</v>
          </cell>
          <cell r="BK51">
            <v>1</v>
          </cell>
          <cell r="BL51">
            <v>0</v>
          </cell>
          <cell r="BM51">
            <v>0</v>
          </cell>
          <cell r="BN51">
            <v>0</v>
          </cell>
          <cell r="BO51">
            <v>0</v>
          </cell>
          <cell r="BP51">
            <v>0</v>
          </cell>
        </row>
        <row r="52">
          <cell r="A52" t="str">
            <v>Waterbeach</v>
          </cell>
          <cell r="C52">
            <v>17</v>
          </cell>
          <cell r="D52">
            <v>216</v>
          </cell>
          <cell r="E52">
            <v>5</v>
          </cell>
          <cell r="F52">
            <v>238</v>
          </cell>
          <cell r="G52">
            <v>26</v>
          </cell>
          <cell r="H52">
            <v>46</v>
          </cell>
          <cell r="I52">
            <v>0</v>
          </cell>
          <cell r="J52">
            <v>0</v>
          </cell>
          <cell r="K52">
            <v>0</v>
          </cell>
          <cell r="L52">
            <v>0</v>
          </cell>
          <cell r="M52">
            <v>0</v>
          </cell>
          <cell r="N52">
            <v>0</v>
          </cell>
          <cell r="O52">
            <v>72</v>
          </cell>
          <cell r="P52">
            <v>2</v>
          </cell>
          <cell r="Q52">
            <v>2</v>
          </cell>
          <cell r="R52">
            <v>0</v>
          </cell>
          <cell r="S52">
            <v>0</v>
          </cell>
          <cell r="T52">
            <v>4</v>
          </cell>
          <cell r="U52">
            <v>314</v>
          </cell>
          <cell r="V52">
            <v>948</v>
          </cell>
          <cell r="W52">
            <v>12</v>
          </cell>
          <cell r="X52">
            <v>166</v>
          </cell>
          <cell r="Y52">
            <v>3</v>
          </cell>
          <cell r="Z52">
            <v>1129</v>
          </cell>
          <cell r="AA52">
            <v>45</v>
          </cell>
          <cell r="AB52">
            <v>0</v>
          </cell>
          <cell r="AC52">
            <v>9</v>
          </cell>
          <cell r="AD52">
            <v>54</v>
          </cell>
          <cell r="AE52">
            <v>1183</v>
          </cell>
          <cell r="AF52">
            <v>1497</v>
          </cell>
          <cell r="AG52">
            <v>0</v>
          </cell>
          <cell r="AH52">
            <v>0</v>
          </cell>
          <cell r="AI52">
            <v>0</v>
          </cell>
          <cell r="AJ52">
            <v>0</v>
          </cell>
          <cell r="AK52">
            <v>0</v>
          </cell>
          <cell r="AL52">
            <v>0</v>
          </cell>
          <cell r="AM52">
            <v>0</v>
          </cell>
          <cell r="AN52">
            <v>0</v>
          </cell>
          <cell r="AO52">
            <v>0</v>
          </cell>
          <cell r="AP52">
            <v>0</v>
          </cell>
          <cell r="AQ52">
            <v>0</v>
          </cell>
          <cell r="AR52">
            <v>0</v>
          </cell>
          <cell r="AS52">
            <v>0</v>
          </cell>
          <cell r="AT52">
            <v>0</v>
          </cell>
          <cell r="AU52">
            <v>0</v>
          </cell>
          <cell r="AV52">
            <v>0</v>
          </cell>
          <cell r="AW52">
            <v>0</v>
          </cell>
          <cell r="AX52">
            <v>0</v>
          </cell>
          <cell r="AY52">
            <v>2</v>
          </cell>
          <cell r="AZ52">
            <v>0</v>
          </cell>
          <cell r="BA52">
            <v>0</v>
          </cell>
          <cell r="BB52">
            <v>2</v>
          </cell>
          <cell r="BC52">
            <v>0</v>
          </cell>
          <cell r="BD52">
            <v>4</v>
          </cell>
          <cell r="BE52">
            <v>0</v>
          </cell>
          <cell r="BF52">
            <v>0</v>
          </cell>
          <cell r="BG52">
            <v>0</v>
          </cell>
          <cell r="BH52">
            <v>0</v>
          </cell>
          <cell r="BI52">
            <v>0</v>
          </cell>
          <cell r="BJ52">
            <v>0</v>
          </cell>
          <cell r="BK52">
            <v>4</v>
          </cell>
          <cell r="BL52">
            <v>0</v>
          </cell>
          <cell r="BM52">
            <v>0</v>
          </cell>
          <cell r="BN52">
            <v>0</v>
          </cell>
          <cell r="BO52">
            <v>0</v>
          </cell>
          <cell r="BP52">
            <v>0</v>
          </cell>
        </row>
      </sheetData>
      <sheetData sheetId="14">
        <row r="5">
          <cell r="A5" t="str">
            <v>Arbury Court</v>
          </cell>
          <cell r="C5">
            <v>251</v>
          </cell>
          <cell r="D5">
            <v>613</v>
          </cell>
          <cell r="E5">
            <v>7</v>
          </cell>
          <cell r="F5">
            <v>871</v>
          </cell>
          <cell r="G5">
            <v>81</v>
          </cell>
          <cell r="H5">
            <v>272</v>
          </cell>
          <cell r="I5">
            <v>0</v>
          </cell>
          <cell r="J5">
            <v>0</v>
          </cell>
          <cell r="K5">
            <v>6</v>
          </cell>
          <cell r="L5">
            <v>1</v>
          </cell>
          <cell r="M5">
            <v>0</v>
          </cell>
          <cell r="N5">
            <v>0</v>
          </cell>
          <cell r="O5">
            <v>360</v>
          </cell>
          <cell r="P5">
            <v>36</v>
          </cell>
          <cell r="Q5">
            <v>33</v>
          </cell>
          <cell r="R5">
            <v>2</v>
          </cell>
          <cell r="S5">
            <v>1</v>
          </cell>
          <cell r="T5">
            <v>72</v>
          </cell>
          <cell r="U5">
            <v>1303</v>
          </cell>
          <cell r="V5">
            <v>3077</v>
          </cell>
          <cell r="W5">
            <v>3</v>
          </cell>
          <cell r="X5">
            <v>413</v>
          </cell>
          <cell r="Y5">
            <v>13</v>
          </cell>
          <cell r="Z5">
            <v>3506</v>
          </cell>
          <cell r="AA5">
            <v>47</v>
          </cell>
          <cell r="AB5">
            <v>20</v>
          </cell>
          <cell r="AC5">
            <v>80</v>
          </cell>
          <cell r="AD5">
            <v>147</v>
          </cell>
          <cell r="AE5">
            <v>3653</v>
          </cell>
          <cell r="AF5">
            <v>4956</v>
          </cell>
          <cell r="AG5">
            <v>2</v>
          </cell>
          <cell r="AH5">
            <v>1</v>
          </cell>
          <cell r="AI5">
            <v>1</v>
          </cell>
          <cell r="AJ5">
            <v>16</v>
          </cell>
          <cell r="AK5">
            <v>0</v>
          </cell>
          <cell r="AL5">
            <v>0</v>
          </cell>
          <cell r="AM5">
            <v>20</v>
          </cell>
          <cell r="AN5">
            <v>0</v>
          </cell>
          <cell r="AO5">
            <v>72</v>
          </cell>
          <cell r="AP5">
            <v>72</v>
          </cell>
          <cell r="AQ5">
            <v>0</v>
          </cell>
          <cell r="AR5">
            <v>0</v>
          </cell>
          <cell r="AS5">
            <v>0</v>
          </cell>
          <cell r="AT5">
            <v>0</v>
          </cell>
          <cell r="AU5">
            <v>0</v>
          </cell>
          <cell r="AV5">
            <v>0</v>
          </cell>
          <cell r="AW5">
            <v>0</v>
          </cell>
          <cell r="AX5">
            <v>0</v>
          </cell>
          <cell r="AY5">
            <v>21</v>
          </cell>
          <cell r="AZ5">
            <v>7</v>
          </cell>
          <cell r="BA5">
            <v>6</v>
          </cell>
          <cell r="BB5">
            <v>1</v>
          </cell>
          <cell r="BC5">
            <v>0</v>
          </cell>
          <cell r="BD5">
            <v>35</v>
          </cell>
          <cell r="BE5">
            <v>0</v>
          </cell>
          <cell r="BF5">
            <v>0</v>
          </cell>
          <cell r="BG5">
            <v>0</v>
          </cell>
          <cell r="BH5">
            <v>0</v>
          </cell>
          <cell r="BI5">
            <v>0</v>
          </cell>
          <cell r="BJ5">
            <v>0</v>
          </cell>
          <cell r="BK5">
            <v>35</v>
          </cell>
          <cell r="BL5">
            <v>0</v>
          </cell>
          <cell r="BM5">
            <v>0</v>
          </cell>
          <cell r="BN5">
            <v>0</v>
          </cell>
          <cell r="BO5">
            <v>0</v>
          </cell>
          <cell r="BP5">
            <v>0</v>
          </cell>
        </row>
        <row r="6">
          <cell r="A6" t="str">
            <v>Bar Hill</v>
          </cell>
          <cell r="C6">
            <v>206</v>
          </cell>
          <cell r="D6">
            <v>512</v>
          </cell>
          <cell r="E6">
            <v>17</v>
          </cell>
          <cell r="F6">
            <v>735</v>
          </cell>
          <cell r="G6">
            <v>77</v>
          </cell>
          <cell r="H6">
            <v>103</v>
          </cell>
          <cell r="I6">
            <v>0</v>
          </cell>
          <cell r="J6">
            <v>0</v>
          </cell>
          <cell r="K6">
            <v>6</v>
          </cell>
          <cell r="L6">
            <v>0</v>
          </cell>
          <cell r="M6">
            <v>0</v>
          </cell>
          <cell r="N6">
            <v>0</v>
          </cell>
          <cell r="O6">
            <v>186</v>
          </cell>
          <cell r="P6">
            <v>6</v>
          </cell>
          <cell r="Q6">
            <v>11</v>
          </cell>
          <cell r="R6">
            <v>0</v>
          </cell>
          <cell r="S6">
            <v>0</v>
          </cell>
          <cell r="T6">
            <v>17</v>
          </cell>
          <cell r="U6">
            <v>938</v>
          </cell>
          <cell r="V6">
            <v>1441</v>
          </cell>
          <cell r="W6">
            <v>2</v>
          </cell>
          <cell r="X6">
            <v>235</v>
          </cell>
          <cell r="Y6">
            <v>13</v>
          </cell>
          <cell r="Z6">
            <v>1691</v>
          </cell>
          <cell r="AA6">
            <v>8</v>
          </cell>
          <cell r="AB6">
            <v>2</v>
          </cell>
          <cell r="AC6">
            <v>15</v>
          </cell>
          <cell r="AD6">
            <v>25</v>
          </cell>
          <cell r="AE6">
            <v>1716</v>
          </cell>
          <cell r="AF6">
            <v>2654</v>
          </cell>
          <cell r="AG6">
            <v>0</v>
          </cell>
          <cell r="AH6">
            <v>0</v>
          </cell>
          <cell r="AI6">
            <v>2</v>
          </cell>
          <cell r="AJ6">
            <v>40</v>
          </cell>
          <cell r="AK6">
            <v>0</v>
          </cell>
          <cell r="AL6">
            <v>0</v>
          </cell>
          <cell r="AM6">
            <v>42</v>
          </cell>
          <cell r="AN6">
            <v>0</v>
          </cell>
          <cell r="AO6">
            <v>7</v>
          </cell>
          <cell r="AP6">
            <v>7</v>
          </cell>
          <cell r="AQ6">
            <v>0</v>
          </cell>
          <cell r="AR6">
            <v>0</v>
          </cell>
          <cell r="AS6">
            <v>0</v>
          </cell>
          <cell r="AT6">
            <v>0</v>
          </cell>
          <cell r="AU6">
            <v>0</v>
          </cell>
          <cell r="AV6">
            <v>0</v>
          </cell>
          <cell r="AW6">
            <v>0</v>
          </cell>
          <cell r="AX6">
            <v>0</v>
          </cell>
          <cell r="AY6">
            <v>5</v>
          </cell>
          <cell r="AZ6">
            <v>2</v>
          </cell>
          <cell r="BA6">
            <v>0</v>
          </cell>
          <cell r="BB6">
            <v>0</v>
          </cell>
          <cell r="BC6">
            <v>0</v>
          </cell>
          <cell r="BD6">
            <v>7</v>
          </cell>
          <cell r="BE6">
            <v>0</v>
          </cell>
          <cell r="BF6">
            <v>0</v>
          </cell>
          <cell r="BG6">
            <v>0</v>
          </cell>
          <cell r="BH6">
            <v>0</v>
          </cell>
          <cell r="BI6">
            <v>0</v>
          </cell>
          <cell r="BJ6">
            <v>0</v>
          </cell>
          <cell r="BK6">
            <v>7</v>
          </cell>
          <cell r="BL6">
            <v>1</v>
          </cell>
          <cell r="BM6">
            <v>0</v>
          </cell>
          <cell r="BN6">
            <v>0</v>
          </cell>
          <cell r="BO6">
            <v>0</v>
          </cell>
          <cell r="BP6">
            <v>0</v>
          </cell>
        </row>
        <row r="7">
          <cell r="A7" t="str">
            <v>Barnwell Road</v>
          </cell>
          <cell r="C7">
            <v>78</v>
          </cell>
          <cell r="D7">
            <v>263</v>
          </cell>
          <cell r="E7">
            <v>1</v>
          </cell>
          <cell r="F7">
            <v>342</v>
          </cell>
          <cell r="G7">
            <v>36</v>
          </cell>
          <cell r="H7">
            <v>119</v>
          </cell>
          <cell r="I7">
            <v>0</v>
          </cell>
          <cell r="J7">
            <v>0</v>
          </cell>
          <cell r="K7">
            <v>0</v>
          </cell>
          <cell r="L7">
            <v>0</v>
          </cell>
          <cell r="M7">
            <v>0</v>
          </cell>
          <cell r="N7">
            <v>0</v>
          </cell>
          <cell r="O7">
            <v>155</v>
          </cell>
          <cell r="P7">
            <v>8</v>
          </cell>
          <cell r="Q7">
            <v>6</v>
          </cell>
          <cell r="R7">
            <v>0</v>
          </cell>
          <cell r="S7">
            <v>2</v>
          </cell>
          <cell r="T7">
            <v>16</v>
          </cell>
          <cell r="U7">
            <v>513</v>
          </cell>
          <cell r="V7">
            <v>833</v>
          </cell>
          <cell r="W7">
            <v>2</v>
          </cell>
          <cell r="X7">
            <v>126</v>
          </cell>
          <cell r="Y7">
            <v>4</v>
          </cell>
          <cell r="Z7">
            <v>965</v>
          </cell>
          <cell r="AA7">
            <v>18</v>
          </cell>
          <cell r="AB7">
            <v>3</v>
          </cell>
          <cell r="AC7">
            <v>32</v>
          </cell>
          <cell r="AD7">
            <v>53</v>
          </cell>
          <cell r="AE7">
            <v>1018</v>
          </cell>
          <cell r="AF7">
            <v>1531</v>
          </cell>
          <cell r="AG7">
            <v>0</v>
          </cell>
          <cell r="AH7">
            <v>0</v>
          </cell>
          <cell r="AI7">
            <v>0</v>
          </cell>
          <cell r="AJ7">
            <v>20</v>
          </cell>
          <cell r="AK7">
            <v>0</v>
          </cell>
          <cell r="AL7">
            <v>0</v>
          </cell>
          <cell r="AM7">
            <v>20</v>
          </cell>
          <cell r="AN7">
            <v>0</v>
          </cell>
          <cell r="AO7">
            <v>5</v>
          </cell>
          <cell r="AP7">
            <v>5</v>
          </cell>
          <cell r="AQ7">
            <v>0</v>
          </cell>
          <cell r="AR7">
            <v>0</v>
          </cell>
          <cell r="AS7">
            <v>0</v>
          </cell>
          <cell r="AT7">
            <v>0</v>
          </cell>
          <cell r="AU7">
            <v>0</v>
          </cell>
          <cell r="AV7">
            <v>0</v>
          </cell>
          <cell r="AW7">
            <v>0</v>
          </cell>
          <cell r="AX7">
            <v>0</v>
          </cell>
          <cell r="AY7">
            <v>6</v>
          </cell>
          <cell r="AZ7">
            <v>2</v>
          </cell>
          <cell r="BA7">
            <v>1</v>
          </cell>
          <cell r="BB7">
            <v>3</v>
          </cell>
          <cell r="BC7">
            <v>0</v>
          </cell>
          <cell r="BD7">
            <v>12</v>
          </cell>
          <cell r="BE7">
            <v>0</v>
          </cell>
          <cell r="BF7">
            <v>0</v>
          </cell>
          <cell r="BG7">
            <v>0</v>
          </cell>
          <cell r="BH7">
            <v>0</v>
          </cell>
          <cell r="BI7">
            <v>0</v>
          </cell>
          <cell r="BJ7">
            <v>0</v>
          </cell>
          <cell r="BK7">
            <v>12</v>
          </cell>
          <cell r="BL7">
            <v>0</v>
          </cell>
          <cell r="BM7">
            <v>0</v>
          </cell>
          <cell r="BN7">
            <v>0</v>
          </cell>
          <cell r="BO7">
            <v>0</v>
          </cell>
          <cell r="BP7">
            <v>0</v>
          </cell>
        </row>
        <row r="8">
          <cell r="A8" t="str">
            <v>Buckden</v>
          </cell>
          <cell r="C8">
            <v>133</v>
          </cell>
          <cell r="D8">
            <v>360</v>
          </cell>
          <cell r="E8">
            <v>10</v>
          </cell>
          <cell r="F8">
            <v>503</v>
          </cell>
          <cell r="G8">
            <v>37</v>
          </cell>
          <cell r="H8">
            <v>43</v>
          </cell>
          <cell r="I8">
            <v>0</v>
          </cell>
          <cell r="J8">
            <v>0</v>
          </cell>
          <cell r="K8">
            <v>0</v>
          </cell>
          <cell r="L8">
            <v>0</v>
          </cell>
          <cell r="M8">
            <v>0</v>
          </cell>
          <cell r="N8">
            <v>0</v>
          </cell>
          <cell r="O8">
            <v>80</v>
          </cell>
          <cell r="P8">
            <v>24</v>
          </cell>
          <cell r="Q8">
            <v>21</v>
          </cell>
          <cell r="R8">
            <v>2</v>
          </cell>
          <cell r="S8">
            <v>2</v>
          </cell>
          <cell r="T8">
            <v>49</v>
          </cell>
          <cell r="U8">
            <v>632</v>
          </cell>
          <cell r="V8">
            <v>575</v>
          </cell>
          <cell r="W8">
            <v>0</v>
          </cell>
          <cell r="X8">
            <v>113</v>
          </cell>
          <cell r="Y8">
            <v>4</v>
          </cell>
          <cell r="Z8">
            <v>692</v>
          </cell>
          <cell r="AA8">
            <v>1</v>
          </cell>
          <cell r="AB8">
            <v>2</v>
          </cell>
          <cell r="AC8">
            <v>14</v>
          </cell>
          <cell r="AD8">
            <v>17</v>
          </cell>
          <cell r="AE8">
            <v>709</v>
          </cell>
          <cell r="AF8">
            <v>1341</v>
          </cell>
          <cell r="AG8">
            <v>0</v>
          </cell>
          <cell r="AH8">
            <v>1</v>
          </cell>
          <cell r="AI8">
            <v>0</v>
          </cell>
          <cell r="AJ8">
            <v>3</v>
          </cell>
          <cell r="AK8">
            <v>0</v>
          </cell>
          <cell r="AL8">
            <v>0</v>
          </cell>
          <cell r="AM8">
            <v>4</v>
          </cell>
          <cell r="AN8">
            <v>0</v>
          </cell>
          <cell r="AO8">
            <v>5</v>
          </cell>
          <cell r="AP8">
            <v>5</v>
          </cell>
          <cell r="AQ8">
            <v>0</v>
          </cell>
          <cell r="AR8">
            <v>0</v>
          </cell>
          <cell r="AS8">
            <v>0</v>
          </cell>
          <cell r="AT8">
            <v>0</v>
          </cell>
          <cell r="AU8">
            <v>0</v>
          </cell>
          <cell r="AV8">
            <v>0</v>
          </cell>
          <cell r="AW8">
            <v>0</v>
          </cell>
          <cell r="AX8">
            <v>0</v>
          </cell>
          <cell r="AY8">
            <v>2</v>
          </cell>
          <cell r="AZ8">
            <v>0</v>
          </cell>
          <cell r="BA8">
            <v>0</v>
          </cell>
          <cell r="BB8">
            <v>0</v>
          </cell>
          <cell r="BC8">
            <v>0</v>
          </cell>
          <cell r="BD8">
            <v>2</v>
          </cell>
          <cell r="BE8">
            <v>0</v>
          </cell>
          <cell r="BF8">
            <v>0</v>
          </cell>
          <cell r="BG8">
            <v>0</v>
          </cell>
          <cell r="BH8">
            <v>0</v>
          </cell>
          <cell r="BI8">
            <v>0</v>
          </cell>
          <cell r="BJ8">
            <v>0</v>
          </cell>
          <cell r="BK8">
            <v>2</v>
          </cell>
          <cell r="BL8">
            <v>0</v>
          </cell>
          <cell r="BM8">
            <v>0</v>
          </cell>
          <cell r="BN8">
            <v>0</v>
          </cell>
          <cell r="BO8">
            <v>0</v>
          </cell>
          <cell r="BP8">
            <v>0</v>
          </cell>
        </row>
        <row r="9">
          <cell r="A9" t="str">
            <v>Burwell</v>
          </cell>
          <cell r="C9">
            <v>138</v>
          </cell>
          <cell r="D9">
            <v>521</v>
          </cell>
          <cell r="E9">
            <v>82</v>
          </cell>
          <cell r="F9">
            <v>741</v>
          </cell>
          <cell r="G9">
            <v>62</v>
          </cell>
          <cell r="H9">
            <v>106</v>
          </cell>
          <cell r="I9">
            <v>0</v>
          </cell>
          <cell r="J9">
            <v>0</v>
          </cell>
          <cell r="K9">
            <v>2</v>
          </cell>
          <cell r="L9">
            <v>0</v>
          </cell>
          <cell r="M9">
            <v>0</v>
          </cell>
          <cell r="N9">
            <v>0</v>
          </cell>
          <cell r="O9">
            <v>170</v>
          </cell>
          <cell r="P9">
            <v>27</v>
          </cell>
          <cell r="Q9">
            <v>7</v>
          </cell>
          <cell r="R9">
            <v>1</v>
          </cell>
          <cell r="S9">
            <v>0</v>
          </cell>
          <cell r="T9">
            <v>35</v>
          </cell>
          <cell r="U9">
            <v>946</v>
          </cell>
          <cell r="V9">
            <v>1018</v>
          </cell>
          <cell r="W9">
            <v>2</v>
          </cell>
          <cell r="X9">
            <v>122</v>
          </cell>
          <cell r="Y9">
            <v>11</v>
          </cell>
          <cell r="Z9">
            <v>1153</v>
          </cell>
          <cell r="AA9">
            <v>11</v>
          </cell>
          <cell r="AB9">
            <v>3</v>
          </cell>
          <cell r="AC9">
            <v>22</v>
          </cell>
          <cell r="AD9">
            <v>36</v>
          </cell>
          <cell r="AE9">
            <v>1189</v>
          </cell>
          <cell r="AF9">
            <v>2135</v>
          </cell>
          <cell r="AG9">
            <v>1</v>
          </cell>
          <cell r="AH9">
            <v>5</v>
          </cell>
          <cell r="AI9">
            <v>1</v>
          </cell>
          <cell r="AJ9">
            <v>13</v>
          </cell>
          <cell r="AK9">
            <v>0</v>
          </cell>
          <cell r="AL9">
            <v>0</v>
          </cell>
          <cell r="AM9">
            <v>20</v>
          </cell>
          <cell r="AN9">
            <v>0</v>
          </cell>
          <cell r="AO9">
            <v>21</v>
          </cell>
          <cell r="AP9">
            <v>21</v>
          </cell>
          <cell r="AQ9">
            <v>0</v>
          </cell>
          <cell r="AR9">
            <v>0</v>
          </cell>
          <cell r="AS9">
            <v>0</v>
          </cell>
          <cell r="AT9">
            <v>0</v>
          </cell>
          <cell r="AU9">
            <v>0</v>
          </cell>
          <cell r="AV9">
            <v>0</v>
          </cell>
          <cell r="AW9">
            <v>0</v>
          </cell>
          <cell r="AX9">
            <v>0</v>
          </cell>
          <cell r="AY9">
            <v>6</v>
          </cell>
          <cell r="AZ9">
            <v>0</v>
          </cell>
          <cell r="BA9">
            <v>2</v>
          </cell>
          <cell r="BB9">
            <v>3</v>
          </cell>
          <cell r="BC9">
            <v>0</v>
          </cell>
          <cell r="BD9">
            <v>11</v>
          </cell>
          <cell r="BE9">
            <v>0</v>
          </cell>
          <cell r="BF9">
            <v>0</v>
          </cell>
          <cell r="BG9">
            <v>0</v>
          </cell>
          <cell r="BH9">
            <v>0</v>
          </cell>
          <cell r="BI9">
            <v>0</v>
          </cell>
          <cell r="BJ9">
            <v>0</v>
          </cell>
          <cell r="BK9">
            <v>11</v>
          </cell>
          <cell r="BL9">
            <v>0</v>
          </cell>
          <cell r="BM9">
            <v>0</v>
          </cell>
          <cell r="BN9">
            <v>0</v>
          </cell>
          <cell r="BO9">
            <v>0</v>
          </cell>
          <cell r="BP9">
            <v>0</v>
          </cell>
        </row>
        <row r="10">
          <cell r="A10" t="str">
            <v>Cambourne</v>
          </cell>
          <cell r="C10">
            <v>354</v>
          </cell>
          <cell r="D10">
            <v>1066</v>
          </cell>
          <cell r="E10">
            <v>6</v>
          </cell>
          <cell r="F10">
            <v>1426</v>
          </cell>
          <cell r="G10">
            <v>148</v>
          </cell>
          <cell r="H10">
            <v>278</v>
          </cell>
          <cell r="I10">
            <v>1</v>
          </cell>
          <cell r="J10">
            <v>0</v>
          </cell>
          <cell r="K10">
            <v>0</v>
          </cell>
          <cell r="L10">
            <v>0</v>
          </cell>
          <cell r="M10">
            <v>0</v>
          </cell>
          <cell r="N10">
            <v>0</v>
          </cell>
          <cell r="O10">
            <v>427</v>
          </cell>
          <cell r="P10">
            <v>54</v>
          </cell>
          <cell r="Q10">
            <v>29</v>
          </cell>
          <cell r="R10">
            <v>0</v>
          </cell>
          <cell r="S10">
            <v>0</v>
          </cell>
          <cell r="T10">
            <v>83</v>
          </cell>
          <cell r="U10">
            <v>1936</v>
          </cell>
          <cell r="V10">
            <v>4146</v>
          </cell>
          <cell r="W10">
            <v>7</v>
          </cell>
          <cell r="X10">
            <v>527</v>
          </cell>
          <cell r="Y10">
            <v>13</v>
          </cell>
          <cell r="Z10">
            <v>4693</v>
          </cell>
          <cell r="AA10">
            <v>27</v>
          </cell>
          <cell r="AB10">
            <v>6</v>
          </cell>
          <cell r="AC10">
            <v>94</v>
          </cell>
          <cell r="AD10">
            <v>127</v>
          </cell>
          <cell r="AE10">
            <v>4820</v>
          </cell>
          <cell r="AF10">
            <v>6756</v>
          </cell>
          <cell r="AG10">
            <v>0</v>
          </cell>
          <cell r="AH10">
            <v>0</v>
          </cell>
          <cell r="AI10">
            <v>0</v>
          </cell>
          <cell r="AJ10">
            <v>38</v>
          </cell>
          <cell r="AK10">
            <v>0</v>
          </cell>
          <cell r="AL10">
            <v>0</v>
          </cell>
          <cell r="AM10">
            <v>38</v>
          </cell>
          <cell r="AN10">
            <v>0</v>
          </cell>
          <cell r="AO10">
            <v>54</v>
          </cell>
          <cell r="AP10">
            <v>54</v>
          </cell>
          <cell r="AQ10">
            <v>0</v>
          </cell>
          <cell r="AR10">
            <v>0</v>
          </cell>
          <cell r="AS10">
            <v>0</v>
          </cell>
          <cell r="AT10">
            <v>0</v>
          </cell>
          <cell r="AU10">
            <v>0</v>
          </cell>
          <cell r="AV10">
            <v>0</v>
          </cell>
          <cell r="AW10">
            <v>0</v>
          </cell>
          <cell r="AX10">
            <v>4</v>
          </cell>
          <cell r="AY10">
            <v>14</v>
          </cell>
          <cell r="AZ10">
            <v>13</v>
          </cell>
          <cell r="BA10">
            <v>19</v>
          </cell>
          <cell r="BB10">
            <v>6</v>
          </cell>
          <cell r="BC10">
            <v>1</v>
          </cell>
          <cell r="BD10">
            <v>57</v>
          </cell>
          <cell r="BE10">
            <v>0</v>
          </cell>
          <cell r="BF10">
            <v>0</v>
          </cell>
          <cell r="BG10">
            <v>0</v>
          </cell>
          <cell r="BH10">
            <v>0</v>
          </cell>
          <cell r="BI10">
            <v>0</v>
          </cell>
          <cell r="BJ10">
            <v>0</v>
          </cell>
          <cell r="BK10">
            <v>57</v>
          </cell>
          <cell r="BL10">
            <v>0</v>
          </cell>
          <cell r="BM10">
            <v>0</v>
          </cell>
          <cell r="BN10">
            <v>0</v>
          </cell>
          <cell r="BO10">
            <v>0</v>
          </cell>
          <cell r="BP10">
            <v>7</v>
          </cell>
        </row>
        <row r="11">
          <cell r="A11" t="str">
            <v>Cambridge Central</v>
          </cell>
          <cell r="C11">
            <v>1645</v>
          </cell>
          <cell r="D11">
            <v>4538</v>
          </cell>
          <cell r="E11">
            <v>29</v>
          </cell>
          <cell r="F11">
            <v>6212</v>
          </cell>
          <cell r="G11">
            <v>1770</v>
          </cell>
          <cell r="H11">
            <v>4031</v>
          </cell>
          <cell r="I11">
            <v>1</v>
          </cell>
          <cell r="J11">
            <v>0</v>
          </cell>
          <cell r="K11">
            <v>103</v>
          </cell>
          <cell r="L11">
            <v>137</v>
          </cell>
          <cell r="M11">
            <v>5</v>
          </cell>
          <cell r="N11">
            <v>0</v>
          </cell>
          <cell r="O11">
            <v>6047</v>
          </cell>
          <cell r="P11">
            <v>112</v>
          </cell>
          <cell r="Q11">
            <v>85</v>
          </cell>
          <cell r="R11">
            <v>8</v>
          </cell>
          <cell r="S11">
            <v>15</v>
          </cell>
          <cell r="T11">
            <v>220</v>
          </cell>
          <cell r="U11">
            <v>12479</v>
          </cell>
          <cell r="V11">
            <v>10944</v>
          </cell>
          <cell r="W11">
            <v>84</v>
          </cell>
          <cell r="X11">
            <v>1739</v>
          </cell>
          <cell r="Y11">
            <v>68</v>
          </cell>
          <cell r="Z11">
            <v>12835</v>
          </cell>
          <cell r="AA11">
            <v>201</v>
          </cell>
          <cell r="AB11">
            <v>79</v>
          </cell>
          <cell r="AC11">
            <v>604</v>
          </cell>
          <cell r="AD11">
            <v>884</v>
          </cell>
          <cell r="AE11">
            <v>13719</v>
          </cell>
          <cell r="AF11">
            <v>26198</v>
          </cell>
          <cell r="AG11">
            <v>0</v>
          </cell>
          <cell r="AH11">
            <v>6</v>
          </cell>
          <cell r="AI11">
            <v>8</v>
          </cell>
          <cell r="AJ11">
            <v>118</v>
          </cell>
          <cell r="AK11">
            <v>0</v>
          </cell>
          <cell r="AL11">
            <v>0</v>
          </cell>
          <cell r="AM11">
            <v>132</v>
          </cell>
          <cell r="AN11">
            <v>0</v>
          </cell>
          <cell r="AO11">
            <v>134</v>
          </cell>
          <cell r="AP11">
            <v>134</v>
          </cell>
          <cell r="AQ11">
            <v>1</v>
          </cell>
          <cell r="AR11">
            <v>2</v>
          </cell>
          <cell r="AS11">
            <v>3</v>
          </cell>
          <cell r="AT11">
            <v>0</v>
          </cell>
          <cell r="AU11">
            <v>1</v>
          </cell>
          <cell r="AV11">
            <v>7</v>
          </cell>
          <cell r="AW11">
            <v>1</v>
          </cell>
          <cell r="AX11">
            <v>1</v>
          </cell>
          <cell r="AY11">
            <v>84</v>
          </cell>
          <cell r="AZ11">
            <v>63</v>
          </cell>
          <cell r="BA11">
            <v>94</v>
          </cell>
          <cell r="BB11">
            <v>91</v>
          </cell>
          <cell r="BC11">
            <v>16</v>
          </cell>
          <cell r="BD11">
            <v>350</v>
          </cell>
          <cell r="BE11">
            <v>0</v>
          </cell>
          <cell r="BF11">
            <v>0</v>
          </cell>
          <cell r="BG11">
            <v>0</v>
          </cell>
          <cell r="BH11">
            <v>0</v>
          </cell>
          <cell r="BI11">
            <v>0</v>
          </cell>
          <cell r="BJ11">
            <v>0</v>
          </cell>
          <cell r="BK11">
            <v>357</v>
          </cell>
          <cell r="BL11">
            <v>97</v>
          </cell>
          <cell r="BM11">
            <v>0</v>
          </cell>
          <cell r="BN11">
            <v>0</v>
          </cell>
          <cell r="BO11">
            <v>0</v>
          </cell>
          <cell r="BP11">
            <v>10</v>
          </cell>
        </row>
        <row r="12">
          <cell r="A12" t="str">
            <v>Chatteris</v>
          </cell>
          <cell r="C12">
            <v>264</v>
          </cell>
          <cell r="D12">
            <v>606</v>
          </cell>
          <cell r="E12">
            <v>5</v>
          </cell>
          <cell r="F12">
            <v>875</v>
          </cell>
          <cell r="G12">
            <v>50</v>
          </cell>
          <cell r="H12">
            <v>72</v>
          </cell>
          <cell r="I12">
            <v>0</v>
          </cell>
          <cell r="J12">
            <v>0</v>
          </cell>
          <cell r="K12">
            <v>2</v>
          </cell>
          <cell r="L12">
            <v>0</v>
          </cell>
          <cell r="M12">
            <v>0</v>
          </cell>
          <cell r="N12">
            <v>0</v>
          </cell>
          <cell r="O12">
            <v>124</v>
          </cell>
          <cell r="P12">
            <v>30</v>
          </cell>
          <cell r="Q12">
            <v>19</v>
          </cell>
          <cell r="R12">
            <v>1</v>
          </cell>
          <cell r="S12">
            <v>3</v>
          </cell>
          <cell r="T12">
            <v>53</v>
          </cell>
          <cell r="U12">
            <v>1052</v>
          </cell>
          <cell r="V12">
            <v>536</v>
          </cell>
          <cell r="W12">
            <v>0</v>
          </cell>
          <cell r="X12">
            <v>88</v>
          </cell>
          <cell r="Y12">
            <v>7</v>
          </cell>
          <cell r="Z12">
            <v>631</v>
          </cell>
          <cell r="AA12">
            <v>5</v>
          </cell>
          <cell r="AB12">
            <v>3</v>
          </cell>
          <cell r="AC12">
            <v>4</v>
          </cell>
          <cell r="AD12">
            <v>12</v>
          </cell>
          <cell r="AE12">
            <v>643</v>
          </cell>
          <cell r="AF12">
            <v>1695</v>
          </cell>
          <cell r="AG12">
            <v>0</v>
          </cell>
          <cell r="AH12">
            <v>9</v>
          </cell>
          <cell r="AI12">
            <v>0</v>
          </cell>
          <cell r="AJ12">
            <v>19</v>
          </cell>
          <cell r="AK12">
            <v>0</v>
          </cell>
          <cell r="AL12">
            <v>0</v>
          </cell>
          <cell r="AM12">
            <v>28</v>
          </cell>
          <cell r="AN12">
            <v>0</v>
          </cell>
          <cell r="AO12">
            <v>8</v>
          </cell>
          <cell r="AP12">
            <v>8</v>
          </cell>
          <cell r="AQ12">
            <v>0</v>
          </cell>
          <cell r="AR12">
            <v>0</v>
          </cell>
          <cell r="AS12">
            <v>0</v>
          </cell>
          <cell r="AT12">
            <v>0</v>
          </cell>
          <cell r="AU12">
            <v>0</v>
          </cell>
          <cell r="AV12">
            <v>0</v>
          </cell>
          <cell r="AW12">
            <v>0</v>
          </cell>
          <cell r="AX12">
            <v>0</v>
          </cell>
          <cell r="AY12">
            <v>1</v>
          </cell>
          <cell r="AZ12">
            <v>2</v>
          </cell>
          <cell r="BA12">
            <v>1</v>
          </cell>
          <cell r="BB12">
            <v>3</v>
          </cell>
          <cell r="BC12">
            <v>0</v>
          </cell>
          <cell r="BD12">
            <v>7</v>
          </cell>
          <cell r="BE12">
            <v>0</v>
          </cell>
          <cell r="BF12">
            <v>0</v>
          </cell>
          <cell r="BG12">
            <v>0</v>
          </cell>
          <cell r="BH12">
            <v>0</v>
          </cell>
          <cell r="BI12">
            <v>0</v>
          </cell>
          <cell r="BJ12">
            <v>0</v>
          </cell>
          <cell r="BK12">
            <v>7</v>
          </cell>
          <cell r="BL12">
            <v>0</v>
          </cell>
          <cell r="BM12">
            <v>0</v>
          </cell>
          <cell r="BN12">
            <v>0</v>
          </cell>
          <cell r="BO12">
            <v>0</v>
          </cell>
          <cell r="BP12">
            <v>0</v>
          </cell>
        </row>
        <row r="13">
          <cell r="A13" t="str">
            <v>Cherry Hinton</v>
          </cell>
          <cell r="C13">
            <v>197</v>
          </cell>
          <cell r="D13">
            <v>711</v>
          </cell>
          <cell r="E13">
            <v>2</v>
          </cell>
          <cell r="F13">
            <v>910</v>
          </cell>
          <cell r="G13">
            <v>134</v>
          </cell>
          <cell r="H13">
            <v>236</v>
          </cell>
          <cell r="I13">
            <v>0</v>
          </cell>
          <cell r="J13">
            <v>0</v>
          </cell>
          <cell r="K13">
            <v>1</v>
          </cell>
          <cell r="L13">
            <v>0</v>
          </cell>
          <cell r="M13">
            <v>0</v>
          </cell>
          <cell r="N13">
            <v>0</v>
          </cell>
          <cell r="O13">
            <v>371</v>
          </cell>
          <cell r="P13">
            <v>21</v>
          </cell>
          <cell r="Q13">
            <v>15</v>
          </cell>
          <cell r="R13">
            <v>1</v>
          </cell>
          <cell r="S13">
            <v>0</v>
          </cell>
          <cell r="T13">
            <v>37</v>
          </cell>
          <cell r="U13">
            <v>1318</v>
          </cell>
          <cell r="V13">
            <v>2950</v>
          </cell>
          <cell r="W13">
            <v>4</v>
          </cell>
          <cell r="X13">
            <v>465</v>
          </cell>
          <cell r="Y13">
            <v>7</v>
          </cell>
          <cell r="Z13">
            <v>3426</v>
          </cell>
          <cell r="AA13">
            <v>24</v>
          </cell>
          <cell r="AB13">
            <v>18</v>
          </cell>
          <cell r="AC13">
            <v>58</v>
          </cell>
          <cell r="AD13">
            <v>100</v>
          </cell>
          <cell r="AE13">
            <v>3526</v>
          </cell>
          <cell r="AF13">
            <v>4844</v>
          </cell>
          <cell r="AG13">
            <v>1</v>
          </cell>
          <cell r="AH13">
            <v>5</v>
          </cell>
          <cell r="AI13">
            <v>0</v>
          </cell>
          <cell r="AJ13">
            <v>11</v>
          </cell>
          <cell r="AK13">
            <v>0</v>
          </cell>
          <cell r="AL13">
            <v>0</v>
          </cell>
          <cell r="AM13">
            <v>17</v>
          </cell>
          <cell r="AN13">
            <v>0</v>
          </cell>
          <cell r="AO13">
            <v>38</v>
          </cell>
          <cell r="AP13">
            <v>38</v>
          </cell>
          <cell r="AQ13">
            <v>0</v>
          </cell>
          <cell r="AR13">
            <v>1</v>
          </cell>
          <cell r="AS13">
            <v>0</v>
          </cell>
          <cell r="AT13">
            <v>0</v>
          </cell>
          <cell r="AU13">
            <v>0</v>
          </cell>
          <cell r="AV13">
            <v>1</v>
          </cell>
          <cell r="AW13">
            <v>0</v>
          </cell>
          <cell r="AX13">
            <v>0</v>
          </cell>
          <cell r="AY13">
            <v>7</v>
          </cell>
          <cell r="AZ13">
            <v>0</v>
          </cell>
          <cell r="BA13">
            <v>5</v>
          </cell>
          <cell r="BB13">
            <v>3</v>
          </cell>
          <cell r="BC13">
            <v>3</v>
          </cell>
          <cell r="BD13">
            <v>18</v>
          </cell>
          <cell r="BE13">
            <v>0</v>
          </cell>
          <cell r="BF13">
            <v>0</v>
          </cell>
          <cell r="BG13">
            <v>0</v>
          </cell>
          <cell r="BH13">
            <v>0</v>
          </cell>
          <cell r="BI13">
            <v>0</v>
          </cell>
          <cell r="BJ13">
            <v>0</v>
          </cell>
          <cell r="BK13">
            <v>19</v>
          </cell>
          <cell r="BL13">
            <v>0</v>
          </cell>
          <cell r="BM13">
            <v>0</v>
          </cell>
          <cell r="BN13">
            <v>0</v>
          </cell>
          <cell r="BO13">
            <v>0</v>
          </cell>
          <cell r="BP13">
            <v>0</v>
          </cell>
        </row>
        <row r="14">
          <cell r="A14" t="str">
            <v>Comberton</v>
          </cell>
          <cell r="C14">
            <v>156</v>
          </cell>
          <cell r="D14">
            <v>417</v>
          </cell>
          <cell r="E14">
            <v>2</v>
          </cell>
          <cell r="F14">
            <v>575</v>
          </cell>
          <cell r="G14">
            <v>52</v>
          </cell>
          <cell r="H14">
            <v>101</v>
          </cell>
          <cell r="I14">
            <v>0</v>
          </cell>
          <cell r="J14">
            <v>0</v>
          </cell>
          <cell r="K14">
            <v>1</v>
          </cell>
          <cell r="L14">
            <v>0</v>
          </cell>
          <cell r="M14">
            <v>0</v>
          </cell>
          <cell r="N14">
            <v>0</v>
          </cell>
          <cell r="O14">
            <v>154</v>
          </cell>
          <cell r="P14">
            <v>6</v>
          </cell>
          <cell r="Q14">
            <v>0</v>
          </cell>
          <cell r="R14">
            <v>2</v>
          </cell>
          <cell r="S14">
            <v>2</v>
          </cell>
          <cell r="T14">
            <v>10</v>
          </cell>
          <cell r="U14">
            <v>739</v>
          </cell>
          <cell r="V14">
            <v>942</v>
          </cell>
          <cell r="W14">
            <v>2</v>
          </cell>
          <cell r="X14">
            <v>122</v>
          </cell>
          <cell r="Y14">
            <v>1</v>
          </cell>
          <cell r="Z14">
            <v>1067</v>
          </cell>
          <cell r="AA14">
            <v>33</v>
          </cell>
          <cell r="AB14">
            <v>17</v>
          </cell>
          <cell r="AC14">
            <v>89</v>
          </cell>
          <cell r="AD14">
            <v>139</v>
          </cell>
          <cell r="AE14">
            <v>1206</v>
          </cell>
          <cell r="AF14">
            <v>1945</v>
          </cell>
          <cell r="AG14">
            <v>0</v>
          </cell>
          <cell r="AH14">
            <v>0</v>
          </cell>
          <cell r="AI14">
            <v>0</v>
          </cell>
          <cell r="AJ14">
            <v>6</v>
          </cell>
          <cell r="AK14">
            <v>0</v>
          </cell>
          <cell r="AL14">
            <v>0</v>
          </cell>
          <cell r="AM14">
            <v>6</v>
          </cell>
          <cell r="AN14">
            <v>0</v>
          </cell>
          <cell r="AO14">
            <v>20</v>
          </cell>
          <cell r="AP14">
            <v>20</v>
          </cell>
          <cell r="AQ14">
            <v>0</v>
          </cell>
          <cell r="AR14">
            <v>0</v>
          </cell>
          <cell r="AS14">
            <v>0</v>
          </cell>
          <cell r="AT14">
            <v>0</v>
          </cell>
          <cell r="AU14">
            <v>0</v>
          </cell>
          <cell r="AV14">
            <v>0</v>
          </cell>
          <cell r="AW14">
            <v>0</v>
          </cell>
          <cell r="AX14">
            <v>1</v>
          </cell>
          <cell r="AY14">
            <v>0</v>
          </cell>
          <cell r="AZ14">
            <v>0</v>
          </cell>
          <cell r="BA14">
            <v>1</v>
          </cell>
          <cell r="BB14">
            <v>1</v>
          </cell>
          <cell r="BC14">
            <v>0</v>
          </cell>
          <cell r="BD14">
            <v>3</v>
          </cell>
          <cell r="BE14">
            <v>0</v>
          </cell>
          <cell r="BF14">
            <v>0</v>
          </cell>
          <cell r="BG14">
            <v>0</v>
          </cell>
          <cell r="BH14">
            <v>0</v>
          </cell>
          <cell r="BI14">
            <v>0</v>
          </cell>
          <cell r="BJ14">
            <v>0</v>
          </cell>
          <cell r="BK14">
            <v>3</v>
          </cell>
          <cell r="BL14">
            <v>0</v>
          </cell>
          <cell r="BM14">
            <v>0</v>
          </cell>
          <cell r="BN14">
            <v>0</v>
          </cell>
          <cell r="BO14">
            <v>0</v>
          </cell>
          <cell r="BP14">
            <v>0</v>
          </cell>
        </row>
        <row r="15">
          <cell r="A15" t="str">
            <v>Cottenham</v>
          </cell>
          <cell r="C15">
            <v>162</v>
          </cell>
          <cell r="D15">
            <v>389</v>
          </cell>
          <cell r="E15">
            <v>0</v>
          </cell>
          <cell r="F15">
            <v>551</v>
          </cell>
          <cell r="G15">
            <v>57</v>
          </cell>
          <cell r="H15">
            <v>65</v>
          </cell>
          <cell r="I15">
            <v>3</v>
          </cell>
          <cell r="J15">
            <v>0</v>
          </cell>
          <cell r="K15">
            <v>0</v>
          </cell>
          <cell r="L15">
            <v>0</v>
          </cell>
          <cell r="M15">
            <v>0</v>
          </cell>
          <cell r="N15">
            <v>0</v>
          </cell>
          <cell r="O15">
            <v>125</v>
          </cell>
          <cell r="P15">
            <v>30</v>
          </cell>
          <cell r="Q15">
            <v>9</v>
          </cell>
          <cell r="R15">
            <v>4</v>
          </cell>
          <cell r="S15">
            <v>0</v>
          </cell>
          <cell r="T15">
            <v>43</v>
          </cell>
          <cell r="U15">
            <v>719</v>
          </cell>
          <cell r="V15">
            <v>1072</v>
          </cell>
          <cell r="W15">
            <v>0</v>
          </cell>
          <cell r="X15">
            <v>229</v>
          </cell>
          <cell r="Y15">
            <v>5</v>
          </cell>
          <cell r="Z15">
            <v>1306</v>
          </cell>
          <cell r="AA15">
            <v>12</v>
          </cell>
          <cell r="AB15">
            <v>10</v>
          </cell>
          <cell r="AC15">
            <v>29</v>
          </cell>
          <cell r="AD15">
            <v>51</v>
          </cell>
          <cell r="AE15">
            <v>1357</v>
          </cell>
          <cell r="AF15">
            <v>2076</v>
          </cell>
          <cell r="AG15">
            <v>0</v>
          </cell>
          <cell r="AH15">
            <v>0</v>
          </cell>
          <cell r="AI15">
            <v>0</v>
          </cell>
          <cell r="AJ15">
            <v>26</v>
          </cell>
          <cell r="AK15">
            <v>0</v>
          </cell>
          <cell r="AL15">
            <v>0</v>
          </cell>
          <cell r="AM15">
            <v>26</v>
          </cell>
          <cell r="AN15">
            <v>0</v>
          </cell>
          <cell r="AO15">
            <v>26</v>
          </cell>
          <cell r="AP15">
            <v>26</v>
          </cell>
          <cell r="AQ15">
            <v>0</v>
          </cell>
          <cell r="AR15">
            <v>0</v>
          </cell>
          <cell r="AS15">
            <v>0</v>
          </cell>
          <cell r="AT15">
            <v>0</v>
          </cell>
          <cell r="AU15">
            <v>0</v>
          </cell>
          <cell r="AV15">
            <v>0</v>
          </cell>
          <cell r="AW15">
            <v>0</v>
          </cell>
          <cell r="AX15">
            <v>1</v>
          </cell>
          <cell r="AY15">
            <v>4</v>
          </cell>
          <cell r="AZ15">
            <v>0</v>
          </cell>
          <cell r="BA15">
            <v>0</v>
          </cell>
          <cell r="BB15">
            <v>0</v>
          </cell>
          <cell r="BC15">
            <v>0</v>
          </cell>
          <cell r="BD15">
            <v>5</v>
          </cell>
          <cell r="BE15">
            <v>0</v>
          </cell>
          <cell r="BF15">
            <v>0</v>
          </cell>
          <cell r="BG15">
            <v>0</v>
          </cell>
          <cell r="BH15">
            <v>0</v>
          </cell>
          <cell r="BI15">
            <v>0</v>
          </cell>
          <cell r="BJ15">
            <v>0</v>
          </cell>
          <cell r="BK15">
            <v>5</v>
          </cell>
          <cell r="BL15">
            <v>0</v>
          </cell>
          <cell r="BM15">
            <v>0</v>
          </cell>
          <cell r="BN15">
            <v>0</v>
          </cell>
          <cell r="BO15">
            <v>0</v>
          </cell>
          <cell r="BP15">
            <v>0</v>
          </cell>
        </row>
        <row r="16">
          <cell r="A16" t="str">
            <v>Ely</v>
          </cell>
          <cell r="C16">
            <v>850</v>
          </cell>
          <cell r="D16">
            <v>2166</v>
          </cell>
          <cell r="E16">
            <v>31</v>
          </cell>
          <cell r="F16">
            <v>3047</v>
          </cell>
          <cell r="G16">
            <v>521</v>
          </cell>
          <cell r="H16">
            <v>859</v>
          </cell>
          <cell r="I16">
            <v>0</v>
          </cell>
          <cell r="J16">
            <v>0</v>
          </cell>
          <cell r="K16">
            <v>43</v>
          </cell>
          <cell r="L16">
            <v>1</v>
          </cell>
          <cell r="M16">
            <v>0</v>
          </cell>
          <cell r="N16">
            <v>0</v>
          </cell>
          <cell r="O16">
            <v>1424</v>
          </cell>
          <cell r="P16">
            <v>112</v>
          </cell>
          <cell r="Q16">
            <v>90</v>
          </cell>
          <cell r="R16">
            <v>7</v>
          </cell>
          <cell r="S16">
            <v>5</v>
          </cell>
          <cell r="T16">
            <v>214</v>
          </cell>
          <cell r="U16">
            <v>4685</v>
          </cell>
          <cell r="V16">
            <v>5669</v>
          </cell>
          <cell r="W16">
            <v>17</v>
          </cell>
          <cell r="X16">
            <v>884</v>
          </cell>
          <cell r="Y16">
            <v>75</v>
          </cell>
          <cell r="Z16">
            <v>6645</v>
          </cell>
          <cell r="AA16">
            <v>50</v>
          </cell>
          <cell r="AB16">
            <v>10</v>
          </cell>
          <cell r="AC16">
            <v>143</v>
          </cell>
          <cell r="AD16">
            <v>203</v>
          </cell>
          <cell r="AE16">
            <v>6848</v>
          </cell>
          <cell r="AF16">
            <v>11533</v>
          </cell>
          <cell r="AG16">
            <v>0</v>
          </cell>
          <cell r="AH16">
            <v>23</v>
          </cell>
          <cell r="AI16">
            <v>7</v>
          </cell>
          <cell r="AJ16">
            <v>125</v>
          </cell>
          <cell r="AK16">
            <v>0</v>
          </cell>
          <cell r="AL16">
            <v>1</v>
          </cell>
          <cell r="AM16">
            <v>156</v>
          </cell>
          <cell r="AN16">
            <v>0</v>
          </cell>
          <cell r="AO16">
            <v>87</v>
          </cell>
          <cell r="AP16">
            <v>87</v>
          </cell>
          <cell r="AQ16">
            <v>0</v>
          </cell>
          <cell r="AR16">
            <v>0</v>
          </cell>
          <cell r="AS16">
            <v>0</v>
          </cell>
          <cell r="AT16">
            <v>0</v>
          </cell>
          <cell r="AU16">
            <v>0</v>
          </cell>
          <cell r="AV16">
            <v>0</v>
          </cell>
          <cell r="AW16">
            <v>4</v>
          </cell>
          <cell r="AX16">
            <v>3</v>
          </cell>
          <cell r="AY16">
            <v>44</v>
          </cell>
          <cell r="AZ16">
            <v>17</v>
          </cell>
          <cell r="BA16">
            <v>21</v>
          </cell>
          <cell r="BB16">
            <v>14</v>
          </cell>
          <cell r="BC16">
            <v>0</v>
          </cell>
          <cell r="BD16">
            <v>103</v>
          </cell>
          <cell r="BE16">
            <v>0</v>
          </cell>
          <cell r="BF16">
            <v>0</v>
          </cell>
          <cell r="BG16">
            <v>0</v>
          </cell>
          <cell r="BH16">
            <v>0</v>
          </cell>
          <cell r="BI16">
            <v>0</v>
          </cell>
          <cell r="BJ16">
            <v>0</v>
          </cell>
          <cell r="BK16">
            <v>103</v>
          </cell>
          <cell r="BL16">
            <v>10</v>
          </cell>
          <cell r="BM16">
            <v>0</v>
          </cell>
          <cell r="BN16">
            <v>0</v>
          </cell>
          <cell r="BO16">
            <v>0</v>
          </cell>
          <cell r="BP16">
            <v>5</v>
          </cell>
        </row>
        <row r="17">
          <cell r="A17" t="str">
            <v>Great Shelford</v>
          </cell>
          <cell r="C17">
            <v>316</v>
          </cell>
          <cell r="D17">
            <v>869</v>
          </cell>
          <cell r="E17">
            <v>28</v>
          </cell>
          <cell r="F17">
            <v>1213</v>
          </cell>
          <cell r="G17">
            <v>197</v>
          </cell>
          <cell r="H17">
            <v>326</v>
          </cell>
          <cell r="I17">
            <v>0</v>
          </cell>
          <cell r="J17">
            <v>0</v>
          </cell>
          <cell r="K17">
            <v>1</v>
          </cell>
          <cell r="L17">
            <v>2</v>
          </cell>
          <cell r="M17">
            <v>0</v>
          </cell>
          <cell r="N17">
            <v>0</v>
          </cell>
          <cell r="O17">
            <v>526</v>
          </cell>
          <cell r="P17">
            <v>15</v>
          </cell>
          <cell r="Q17">
            <v>9</v>
          </cell>
          <cell r="R17">
            <v>1</v>
          </cell>
          <cell r="S17">
            <v>1</v>
          </cell>
          <cell r="T17">
            <v>26</v>
          </cell>
          <cell r="U17">
            <v>1765</v>
          </cell>
          <cell r="V17">
            <v>2699</v>
          </cell>
          <cell r="W17">
            <v>0</v>
          </cell>
          <cell r="X17">
            <v>412</v>
          </cell>
          <cell r="Y17">
            <v>9</v>
          </cell>
          <cell r="Z17">
            <v>3120</v>
          </cell>
          <cell r="AA17">
            <v>36</v>
          </cell>
          <cell r="AB17">
            <v>9</v>
          </cell>
          <cell r="AC17">
            <v>98</v>
          </cell>
          <cell r="AD17">
            <v>143</v>
          </cell>
          <cell r="AE17">
            <v>3263</v>
          </cell>
          <cell r="AF17">
            <v>5028</v>
          </cell>
          <cell r="AG17">
            <v>0</v>
          </cell>
          <cell r="AH17">
            <v>1</v>
          </cell>
          <cell r="AI17">
            <v>1</v>
          </cell>
          <cell r="AJ17">
            <v>21</v>
          </cell>
          <cell r="AK17">
            <v>0</v>
          </cell>
          <cell r="AL17">
            <v>0</v>
          </cell>
          <cell r="AM17">
            <v>23</v>
          </cell>
          <cell r="AN17">
            <v>0</v>
          </cell>
          <cell r="AO17">
            <v>53</v>
          </cell>
          <cell r="AP17">
            <v>53</v>
          </cell>
          <cell r="AQ17">
            <v>0</v>
          </cell>
          <cell r="AR17">
            <v>0</v>
          </cell>
          <cell r="AS17">
            <v>0</v>
          </cell>
          <cell r="AT17">
            <v>0</v>
          </cell>
          <cell r="AU17">
            <v>0</v>
          </cell>
          <cell r="AV17">
            <v>0</v>
          </cell>
          <cell r="AW17">
            <v>0</v>
          </cell>
          <cell r="AX17">
            <v>0</v>
          </cell>
          <cell r="AY17">
            <v>13</v>
          </cell>
          <cell r="AZ17">
            <v>0</v>
          </cell>
          <cell r="BA17">
            <v>11</v>
          </cell>
          <cell r="BB17">
            <v>6</v>
          </cell>
          <cell r="BC17">
            <v>0</v>
          </cell>
          <cell r="BD17">
            <v>30</v>
          </cell>
          <cell r="BE17">
            <v>0</v>
          </cell>
          <cell r="BF17">
            <v>0</v>
          </cell>
          <cell r="BG17">
            <v>0</v>
          </cell>
          <cell r="BH17">
            <v>0</v>
          </cell>
          <cell r="BI17">
            <v>0</v>
          </cell>
          <cell r="BJ17">
            <v>0</v>
          </cell>
          <cell r="BK17">
            <v>30</v>
          </cell>
          <cell r="BL17">
            <v>1</v>
          </cell>
          <cell r="BM17">
            <v>0</v>
          </cell>
          <cell r="BN17">
            <v>0</v>
          </cell>
          <cell r="BO17">
            <v>0</v>
          </cell>
          <cell r="BP17">
            <v>0</v>
          </cell>
        </row>
        <row r="18">
          <cell r="A18" t="str">
            <v>Histon</v>
          </cell>
          <cell r="C18">
            <v>391</v>
          </cell>
          <cell r="D18">
            <v>753</v>
          </cell>
          <cell r="E18">
            <v>7</v>
          </cell>
          <cell r="F18">
            <v>1151</v>
          </cell>
          <cell r="G18">
            <v>171</v>
          </cell>
          <cell r="H18">
            <v>257</v>
          </cell>
          <cell r="I18">
            <v>0</v>
          </cell>
          <cell r="J18">
            <v>0</v>
          </cell>
          <cell r="K18">
            <v>0</v>
          </cell>
          <cell r="L18">
            <v>1</v>
          </cell>
          <cell r="M18">
            <v>0</v>
          </cell>
          <cell r="N18">
            <v>0</v>
          </cell>
          <cell r="O18">
            <v>429</v>
          </cell>
          <cell r="P18">
            <v>42</v>
          </cell>
          <cell r="Q18">
            <v>44</v>
          </cell>
          <cell r="R18">
            <v>3</v>
          </cell>
          <cell r="S18">
            <v>4</v>
          </cell>
          <cell r="T18">
            <v>93</v>
          </cell>
          <cell r="U18">
            <v>1673</v>
          </cell>
          <cell r="V18">
            <v>2520</v>
          </cell>
          <cell r="W18">
            <v>3</v>
          </cell>
          <cell r="X18">
            <v>382</v>
          </cell>
          <cell r="Y18">
            <v>22</v>
          </cell>
          <cell r="Z18">
            <v>2927</v>
          </cell>
          <cell r="AA18">
            <v>38</v>
          </cell>
          <cell r="AB18">
            <v>21</v>
          </cell>
          <cell r="AC18">
            <v>118</v>
          </cell>
          <cell r="AD18">
            <v>177</v>
          </cell>
          <cell r="AE18">
            <v>3104</v>
          </cell>
          <cell r="AF18">
            <v>4777</v>
          </cell>
          <cell r="AG18">
            <v>0</v>
          </cell>
          <cell r="AH18">
            <v>0</v>
          </cell>
          <cell r="AI18">
            <v>0</v>
          </cell>
          <cell r="AJ18">
            <v>28</v>
          </cell>
          <cell r="AK18">
            <v>0</v>
          </cell>
          <cell r="AL18">
            <v>0</v>
          </cell>
          <cell r="AM18">
            <v>28</v>
          </cell>
          <cell r="AN18">
            <v>0</v>
          </cell>
          <cell r="AO18">
            <v>40</v>
          </cell>
          <cell r="AP18">
            <v>40</v>
          </cell>
          <cell r="AQ18">
            <v>0</v>
          </cell>
          <cell r="AR18">
            <v>0</v>
          </cell>
          <cell r="AS18">
            <v>0</v>
          </cell>
          <cell r="AT18">
            <v>0</v>
          </cell>
          <cell r="AU18">
            <v>0</v>
          </cell>
          <cell r="AV18">
            <v>0</v>
          </cell>
          <cell r="AW18">
            <v>0</v>
          </cell>
          <cell r="AX18">
            <v>0</v>
          </cell>
          <cell r="AY18">
            <v>13</v>
          </cell>
          <cell r="AZ18">
            <v>8</v>
          </cell>
          <cell r="BA18">
            <v>12</v>
          </cell>
          <cell r="BB18">
            <v>4</v>
          </cell>
          <cell r="BC18">
            <v>0</v>
          </cell>
          <cell r="BD18">
            <v>37</v>
          </cell>
          <cell r="BE18">
            <v>0</v>
          </cell>
          <cell r="BF18">
            <v>0</v>
          </cell>
          <cell r="BG18">
            <v>0</v>
          </cell>
          <cell r="BH18">
            <v>0</v>
          </cell>
          <cell r="BI18">
            <v>0</v>
          </cell>
          <cell r="BJ18">
            <v>0</v>
          </cell>
          <cell r="BK18">
            <v>37</v>
          </cell>
          <cell r="BL18">
            <v>0</v>
          </cell>
          <cell r="BM18">
            <v>0</v>
          </cell>
          <cell r="BN18">
            <v>0</v>
          </cell>
          <cell r="BO18">
            <v>0</v>
          </cell>
          <cell r="BP18">
            <v>0</v>
          </cell>
        </row>
        <row r="19">
          <cell r="A19" t="str">
            <v>Huntingdon</v>
          </cell>
          <cell r="C19">
            <v>1078</v>
          </cell>
          <cell r="D19">
            <v>2868</v>
          </cell>
          <cell r="E19">
            <v>16</v>
          </cell>
          <cell r="F19">
            <v>3962</v>
          </cell>
          <cell r="G19">
            <v>371</v>
          </cell>
          <cell r="H19">
            <v>788</v>
          </cell>
          <cell r="I19">
            <v>0</v>
          </cell>
          <cell r="J19">
            <v>0</v>
          </cell>
          <cell r="K19">
            <v>48</v>
          </cell>
          <cell r="L19">
            <v>1</v>
          </cell>
          <cell r="M19">
            <v>1</v>
          </cell>
          <cell r="N19">
            <v>0</v>
          </cell>
          <cell r="O19">
            <v>1209</v>
          </cell>
          <cell r="P19">
            <v>163</v>
          </cell>
          <cell r="Q19">
            <v>124</v>
          </cell>
          <cell r="R19">
            <v>7</v>
          </cell>
          <cell r="S19">
            <v>5</v>
          </cell>
          <cell r="T19">
            <v>299</v>
          </cell>
          <cell r="U19">
            <v>5470</v>
          </cell>
          <cell r="V19">
            <v>2870</v>
          </cell>
          <cell r="W19">
            <v>17</v>
          </cell>
          <cell r="X19">
            <v>425</v>
          </cell>
          <cell r="Y19">
            <v>13</v>
          </cell>
          <cell r="Z19">
            <v>3325</v>
          </cell>
          <cell r="AA19">
            <v>57</v>
          </cell>
          <cell r="AB19">
            <v>16</v>
          </cell>
          <cell r="AC19">
            <v>158</v>
          </cell>
          <cell r="AD19">
            <v>231</v>
          </cell>
          <cell r="AE19">
            <v>3556</v>
          </cell>
          <cell r="AF19">
            <v>9026</v>
          </cell>
          <cell r="AG19">
            <v>0</v>
          </cell>
          <cell r="AH19">
            <v>5</v>
          </cell>
          <cell r="AI19">
            <v>1</v>
          </cell>
          <cell r="AJ19">
            <v>35</v>
          </cell>
          <cell r="AK19">
            <v>0</v>
          </cell>
          <cell r="AL19">
            <v>0</v>
          </cell>
          <cell r="AM19">
            <v>41</v>
          </cell>
          <cell r="AN19">
            <v>0</v>
          </cell>
          <cell r="AO19">
            <v>64</v>
          </cell>
          <cell r="AP19">
            <v>64</v>
          </cell>
          <cell r="AQ19">
            <v>0</v>
          </cell>
          <cell r="AR19">
            <v>0</v>
          </cell>
          <cell r="AS19">
            <v>0</v>
          </cell>
          <cell r="AT19">
            <v>0</v>
          </cell>
          <cell r="AU19">
            <v>0</v>
          </cell>
          <cell r="AV19">
            <v>0</v>
          </cell>
          <cell r="AW19">
            <v>1</v>
          </cell>
          <cell r="AX19">
            <v>0</v>
          </cell>
          <cell r="AY19">
            <v>19</v>
          </cell>
          <cell r="AZ19">
            <v>15</v>
          </cell>
          <cell r="BA19">
            <v>18</v>
          </cell>
          <cell r="BB19">
            <v>16</v>
          </cell>
          <cell r="BC19">
            <v>1</v>
          </cell>
          <cell r="BD19">
            <v>70</v>
          </cell>
          <cell r="BE19">
            <v>0</v>
          </cell>
          <cell r="BF19">
            <v>0</v>
          </cell>
          <cell r="BG19">
            <v>0</v>
          </cell>
          <cell r="BH19">
            <v>0</v>
          </cell>
          <cell r="BI19">
            <v>0</v>
          </cell>
          <cell r="BJ19">
            <v>0</v>
          </cell>
          <cell r="BK19">
            <v>70</v>
          </cell>
          <cell r="BL19">
            <v>3</v>
          </cell>
          <cell r="BM19">
            <v>1</v>
          </cell>
          <cell r="BN19">
            <v>0</v>
          </cell>
          <cell r="BO19">
            <v>0</v>
          </cell>
          <cell r="BP19">
            <v>1</v>
          </cell>
        </row>
        <row r="20">
          <cell r="A20" t="str">
            <v>Linton</v>
          </cell>
          <cell r="C20">
            <v>221</v>
          </cell>
          <cell r="D20">
            <v>474</v>
          </cell>
          <cell r="E20">
            <v>9</v>
          </cell>
          <cell r="F20">
            <v>704</v>
          </cell>
          <cell r="G20">
            <v>72</v>
          </cell>
          <cell r="H20">
            <v>165</v>
          </cell>
          <cell r="I20">
            <v>1</v>
          </cell>
          <cell r="J20">
            <v>0</v>
          </cell>
          <cell r="K20">
            <v>1</v>
          </cell>
          <cell r="L20">
            <v>0</v>
          </cell>
          <cell r="M20">
            <v>0</v>
          </cell>
          <cell r="N20">
            <v>0</v>
          </cell>
          <cell r="O20">
            <v>239</v>
          </cell>
          <cell r="P20">
            <v>16</v>
          </cell>
          <cell r="Q20">
            <v>10</v>
          </cell>
          <cell r="R20">
            <v>2</v>
          </cell>
          <cell r="S20">
            <v>2</v>
          </cell>
          <cell r="T20">
            <v>30</v>
          </cell>
          <cell r="U20">
            <v>973</v>
          </cell>
          <cell r="V20">
            <v>1226</v>
          </cell>
          <cell r="W20">
            <v>0</v>
          </cell>
          <cell r="X20">
            <v>162</v>
          </cell>
          <cell r="Y20">
            <v>3</v>
          </cell>
          <cell r="Z20">
            <v>1391</v>
          </cell>
          <cell r="AA20">
            <v>9</v>
          </cell>
          <cell r="AB20">
            <v>2</v>
          </cell>
          <cell r="AC20">
            <v>38</v>
          </cell>
          <cell r="AD20">
            <v>49</v>
          </cell>
          <cell r="AE20">
            <v>1440</v>
          </cell>
          <cell r="AF20">
            <v>2413</v>
          </cell>
          <cell r="AG20">
            <v>0</v>
          </cell>
          <cell r="AH20">
            <v>0</v>
          </cell>
          <cell r="AI20">
            <v>1</v>
          </cell>
          <cell r="AJ20">
            <v>15</v>
          </cell>
          <cell r="AK20">
            <v>0</v>
          </cell>
          <cell r="AL20">
            <v>0</v>
          </cell>
          <cell r="AM20">
            <v>16</v>
          </cell>
          <cell r="AN20">
            <v>0</v>
          </cell>
          <cell r="AO20">
            <v>13</v>
          </cell>
          <cell r="AP20">
            <v>13</v>
          </cell>
          <cell r="AQ20">
            <v>0</v>
          </cell>
          <cell r="AR20">
            <v>0</v>
          </cell>
          <cell r="AS20">
            <v>0</v>
          </cell>
          <cell r="AT20">
            <v>0</v>
          </cell>
          <cell r="AU20">
            <v>0</v>
          </cell>
          <cell r="AV20">
            <v>0</v>
          </cell>
          <cell r="AW20">
            <v>0</v>
          </cell>
          <cell r="AX20">
            <v>0</v>
          </cell>
          <cell r="AY20">
            <v>1</v>
          </cell>
          <cell r="AZ20">
            <v>0</v>
          </cell>
          <cell r="BA20">
            <v>0</v>
          </cell>
          <cell r="BB20">
            <v>1</v>
          </cell>
          <cell r="BC20">
            <v>0</v>
          </cell>
          <cell r="BD20">
            <v>2</v>
          </cell>
          <cell r="BE20">
            <v>0</v>
          </cell>
          <cell r="BF20">
            <v>0</v>
          </cell>
          <cell r="BG20">
            <v>0</v>
          </cell>
          <cell r="BH20">
            <v>0</v>
          </cell>
          <cell r="BI20">
            <v>0</v>
          </cell>
          <cell r="BJ20">
            <v>0</v>
          </cell>
          <cell r="BK20">
            <v>2</v>
          </cell>
          <cell r="BL20">
            <v>1</v>
          </cell>
          <cell r="BM20">
            <v>0</v>
          </cell>
          <cell r="BN20">
            <v>0</v>
          </cell>
          <cell r="BO20">
            <v>0</v>
          </cell>
          <cell r="BP20">
            <v>0</v>
          </cell>
        </row>
        <row r="21">
          <cell r="A21" t="str">
            <v>Littleport</v>
          </cell>
          <cell r="C21">
            <v>99</v>
          </cell>
          <cell r="D21">
            <v>196</v>
          </cell>
          <cell r="E21">
            <v>2</v>
          </cell>
          <cell r="F21">
            <v>297</v>
          </cell>
          <cell r="G21">
            <v>71</v>
          </cell>
          <cell r="H21">
            <v>75</v>
          </cell>
          <cell r="I21">
            <v>0</v>
          </cell>
          <cell r="J21">
            <v>0</v>
          </cell>
          <cell r="K21">
            <v>0</v>
          </cell>
          <cell r="L21">
            <v>0</v>
          </cell>
          <cell r="M21">
            <v>0</v>
          </cell>
          <cell r="N21">
            <v>0</v>
          </cell>
          <cell r="O21">
            <v>146</v>
          </cell>
          <cell r="P21">
            <v>28</v>
          </cell>
          <cell r="Q21">
            <v>31</v>
          </cell>
          <cell r="R21">
            <v>1</v>
          </cell>
          <cell r="S21">
            <v>3</v>
          </cell>
          <cell r="T21">
            <v>63</v>
          </cell>
          <cell r="U21">
            <v>506</v>
          </cell>
          <cell r="V21">
            <v>592</v>
          </cell>
          <cell r="W21">
            <v>0</v>
          </cell>
          <cell r="X21">
            <v>66</v>
          </cell>
          <cell r="Y21">
            <v>12</v>
          </cell>
          <cell r="Z21">
            <v>670</v>
          </cell>
          <cell r="AA21">
            <v>0</v>
          </cell>
          <cell r="AB21">
            <v>0</v>
          </cell>
          <cell r="AC21">
            <v>5</v>
          </cell>
          <cell r="AD21">
            <v>5</v>
          </cell>
          <cell r="AE21">
            <v>675</v>
          </cell>
          <cell r="AF21">
            <v>1181</v>
          </cell>
          <cell r="AG21">
            <v>0</v>
          </cell>
          <cell r="AH21">
            <v>2</v>
          </cell>
          <cell r="AI21">
            <v>3</v>
          </cell>
          <cell r="AJ21">
            <v>16</v>
          </cell>
          <cell r="AK21">
            <v>0</v>
          </cell>
          <cell r="AL21">
            <v>0</v>
          </cell>
          <cell r="AM21">
            <v>21</v>
          </cell>
          <cell r="AN21">
            <v>0</v>
          </cell>
          <cell r="AO21">
            <v>2</v>
          </cell>
          <cell r="AP21">
            <v>2</v>
          </cell>
          <cell r="AQ21">
            <v>0</v>
          </cell>
          <cell r="AR21">
            <v>0</v>
          </cell>
          <cell r="AS21">
            <v>0</v>
          </cell>
          <cell r="AT21">
            <v>0</v>
          </cell>
          <cell r="AU21">
            <v>0</v>
          </cell>
          <cell r="AV21">
            <v>0</v>
          </cell>
          <cell r="AW21">
            <v>0</v>
          </cell>
          <cell r="AX21">
            <v>0</v>
          </cell>
          <cell r="AY21">
            <v>1</v>
          </cell>
          <cell r="AZ21">
            <v>1</v>
          </cell>
          <cell r="BA21">
            <v>4</v>
          </cell>
          <cell r="BB21">
            <v>1</v>
          </cell>
          <cell r="BC21">
            <v>0</v>
          </cell>
          <cell r="BD21">
            <v>7</v>
          </cell>
          <cell r="BE21">
            <v>0</v>
          </cell>
          <cell r="BF21">
            <v>0</v>
          </cell>
          <cell r="BG21">
            <v>0</v>
          </cell>
          <cell r="BH21">
            <v>0</v>
          </cell>
          <cell r="BI21">
            <v>0</v>
          </cell>
          <cell r="BJ21">
            <v>0</v>
          </cell>
          <cell r="BK21">
            <v>7</v>
          </cell>
          <cell r="BL21">
            <v>5</v>
          </cell>
          <cell r="BM21">
            <v>0</v>
          </cell>
          <cell r="BN21">
            <v>0</v>
          </cell>
          <cell r="BO21">
            <v>0</v>
          </cell>
          <cell r="BP21">
            <v>0</v>
          </cell>
        </row>
        <row r="22">
          <cell r="A22" t="str">
            <v>March</v>
          </cell>
          <cell r="C22">
            <v>676</v>
          </cell>
          <cell r="D22">
            <v>1597</v>
          </cell>
          <cell r="E22">
            <v>18</v>
          </cell>
          <cell r="F22">
            <v>2291</v>
          </cell>
          <cell r="G22">
            <v>238</v>
          </cell>
          <cell r="H22">
            <v>409</v>
          </cell>
          <cell r="I22">
            <v>0</v>
          </cell>
          <cell r="J22">
            <v>25</v>
          </cell>
          <cell r="K22">
            <v>5</v>
          </cell>
          <cell r="L22">
            <v>6</v>
          </cell>
          <cell r="M22">
            <v>0</v>
          </cell>
          <cell r="N22">
            <v>0</v>
          </cell>
          <cell r="O22">
            <v>683</v>
          </cell>
          <cell r="P22">
            <v>229</v>
          </cell>
          <cell r="Q22">
            <v>127</v>
          </cell>
          <cell r="R22">
            <v>10</v>
          </cell>
          <cell r="S22">
            <v>6</v>
          </cell>
          <cell r="T22">
            <v>372</v>
          </cell>
          <cell r="U22">
            <v>3346</v>
          </cell>
          <cell r="V22">
            <v>1727</v>
          </cell>
          <cell r="W22">
            <v>0</v>
          </cell>
          <cell r="X22">
            <v>288</v>
          </cell>
          <cell r="Y22">
            <v>17</v>
          </cell>
          <cell r="Z22">
            <v>2032</v>
          </cell>
          <cell r="AA22">
            <v>31</v>
          </cell>
          <cell r="AB22">
            <v>12</v>
          </cell>
          <cell r="AC22">
            <v>51</v>
          </cell>
          <cell r="AD22">
            <v>94</v>
          </cell>
          <cell r="AE22">
            <v>2126</v>
          </cell>
          <cell r="AF22">
            <v>5472</v>
          </cell>
          <cell r="AG22">
            <v>0</v>
          </cell>
          <cell r="AH22">
            <v>20</v>
          </cell>
          <cell r="AI22">
            <v>1</v>
          </cell>
          <cell r="AJ22">
            <v>122</v>
          </cell>
          <cell r="AK22">
            <v>0</v>
          </cell>
          <cell r="AL22">
            <v>0</v>
          </cell>
          <cell r="AM22">
            <v>143</v>
          </cell>
          <cell r="AN22">
            <v>0</v>
          </cell>
          <cell r="AO22">
            <v>37</v>
          </cell>
          <cell r="AP22">
            <v>37</v>
          </cell>
          <cell r="AQ22">
            <v>0</v>
          </cell>
          <cell r="AR22">
            <v>0</v>
          </cell>
          <cell r="AS22">
            <v>0</v>
          </cell>
          <cell r="AT22">
            <v>0</v>
          </cell>
          <cell r="AU22">
            <v>0</v>
          </cell>
          <cell r="AV22">
            <v>0</v>
          </cell>
          <cell r="AW22">
            <v>0</v>
          </cell>
          <cell r="AX22">
            <v>0</v>
          </cell>
          <cell r="AY22">
            <v>21</v>
          </cell>
          <cell r="AZ22">
            <v>10</v>
          </cell>
          <cell r="BA22">
            <v>20</v>
          </cell>
          <cell r="BB22">
            <v>8</v>
          </cell>
          <cell r="BC22">
            <v>1</v>
          </cell>
          <cell r="BD22">
            <v>60</v>
          </cell>
          <cell r="BE22">
            <v>0</v>
          </cell>
          <cell r="BF22">
            <v>0</v>
          </cell>
          <cell r="BG22">
            <v>0</v>
          </cell>
          <cell r="BH22">
            <v>0</v>
          </cell>
          <cell r="BI22">
            <v>0</v>
          </cell>
          <cell r="BJ22">
            <v>0</v>
          </cell>
          <cell r="BK22">
            <v>60</v>
          </cell>
          <cell r="BL22">
            <v>0</v>
          </cell>
          <cell r="BM22">
            <v>0</v>
          </cell>
          <cell r="BN22">
            <v>0</v>
          </cell>
          <cell r="BO22">
            <v>0</v>
          </cell>
          <cell r="BP22">
            <v>7</v>
          </cell>
        </row>
        <row r="23">
          <cell r="A23" t="str">
            <v>Milton Road</v>
          </cell>
          <cell r="C23">
            <v>70</v>
          </cell>
          <cell r="D23">
            <v>181</v>
          </cell>
          <cell r="E23">
            <v>0</v>
          </cell>
          <cell r="F23">
            <v>251</v>
          </cell>
          <cell r="G23">
            <v>64</v>
          </cell>
          <cell r="H23">
            <v>127</v>
          </cell>
          <cell r="I23">
            <v>0</v>
          </cell>
          <cell r="J23">
            <v>0</v>
          </cell>
          <cell r="K23">
            <v>0</v>
          </cell>
          <cell r="L23">
            <v>2</v>
          </cell>
          <cell r="M23">
            <v>0</v>
          </cell>
          <cell r="N23">
            <v>0</v>
          </cell>
          <cell r="O23">
            <v>193</v>
          </cell>
          <cell r="P23">
            <v>15</v>
          </cell>
          <cell r="Q23">
            <v>18</v>
          </cell>
          <cell r="R23">
            <v>0</v>
          </cell>
          <cell r="S23">
            <v>3</v>
          </cell>
          <cell r="T23">
            <v>36</v>
          </cell>
          <cell r="U23">
            <v>480</v>
          </cell>
          <cell r="V23">
            <v>799</v>
          </cell>
          <cell r="W23">
            <v>3</v>
          </cell>
          <cell r="X23">
            <v>127</v>
          </cell>
          <cell r="Y23">
            <v>1</v>
          </cell>
          <cell r="Z23">
            <v>930</v>
          </cell>
          <cell r="AA23">
            <v>25</v>
          </cell>
          <cell r="AB23">
            <v>12</v>
          </cell>
          <cell r="AC23">
            <v>44</v>
          </cell>
          <cell r="AD23">
            <v>81</v>
          </cell>
          <cell r="AE23">
            <v>1011</v>
          </cell>
          <cell r="AF23">
            <v>1491</v>
          </cell>
          <cell r="AG23">
            <v>0</v>
          </cell>
          <cell r="AH23">
            <v>0</v>
          </cell>
          <cell r="AI23">
            <v>0</v>
          </cell>
          <cell r="AJ23">
            <v>12</v>
          </cell>
          <cell r="AK23">
            <v>0</v>
          </cell>
          <cell r="AL23">
            <v>0</v>
          </cell>
          <cell r="AM23">
            <v>12</v>
          </cell>
          <cell r="AN23">
            <v>0</v>
          </cell>
          <cell r="AO23">
            <v>13</v>
          </cell>
          <cell r="AP23">
            <v>13</v>
          </cell>
          <cell r="AQ23">
            <v>0</v>
          </cell>
          <cell r="AR23">
            <v>0</v>
          </cell>
          <cell r="AS23">
            <v>0</v>
          </cell>
          <cell r="AT23">
            <v>0</v>
          </cell>
          <cell r="AU23">
            <v>0</v>
          </cell>
          <cell r="AV23">
            <v>0</v>
          </cell>
          <cell r="AW23">
            <v>0</v>
          </cell>
          <cell r="AX23">
            <v>0</v>
          </cell>
          <cell r="AY23">
            <v>1</v>
          </cell>
          <cell r="AZ23">
            <v>0</v>
          </cell>
          <cell r="BA23">
            <v>1</v>
          </cell>
          <cell r="BB23">
            <v>1</v>
          </cell>
          <cell r="BC23">
            <v>1</v>
          </cell>
          <cell r="BD23">
            <v>4</v>
          </cell>
          <cell r="BE23">
            <v>0</v>
          </cell>
          <cell r="BF23">
            <v>0</v>
          </cell>
          <cell r="BG23">
            <v>0</v>
          </cell>
          <cell r="BH23">
            <v>0</v>
          </cell>
          <cell r="BI23">
            <v>0</v>
          </cell>
          <cell r="BJ23">
            <v>0</v>
          </cell>
          <cell r="BK23">
            <v>4</v>
          </cell>
          <cell r="BL23">
            <v>0</v>
          </cell>
          <cell r="BM23">
            <v>0</v>
          </cell>
          <cell r="BN23">
            <v>0</v>
          </cell>
          <cell r="BO23">
            <v>0</v>
          </cell>
          <cell r="BP23">
            <v>0</v>
          </cell>
        </row>
        <row r="24">
          <cell r="A24" t="str">
            <v>Mobile Libraries</v>
          </cell>
          <cell r="C24">
            <v>703</v>
          </cell>
          <cell r="D24">
            <v>1712</v>
          </cell>
          <cell r="E24">
            <v>15</v>
          </cell>
          <cell r="F24">
            <v>2430</v>
          </cell>
          <cell r="G24">
            <v>173</v>
          </cell>
          <cell r="H24">
            <v>266</v>
          </cell>
          <cell r="I24">
            <v>0</v>
          </cell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>
            <v>439</v>
          </cell>
          <cell r="P24">
            <v>343</v>
          </cell>
          <cell r="Q24">
            <v>471</v>
          </cell>
          <cell r="R24">
            <v>11</v>
          </cell>
          <cell r="S24">
            <v>11</v>
          </cell>
          <cell r="T24">
            <v>836</v>
          </cell>
          <cell r="U24">
            <v>3705</v>
          </cell>
          <cell r="V24">
            <v>1058</v>
          </cell>
          <cell r="W24">
            <v>1</v>
          </cell>
          <cell r="X24">
            <v>93</v>
          </cell>
          <cell r="Y24">
            <v>1</v>
          </cell>
          <cell r="Z24">
            <v>1153</v>
          </cell>
          <cell r="AA24">
            <v>6</v>
          </cell>
          <cell r="AB24">
            <v>2</v>
          </cell>
          <cell r="AC24">
            <v>19</v>
          </cell>
          <cell r="AD24">
            <v>27</v>
          </cell>
          <cell r="AE24">
            <v>1180</v>
          </cell>
          <cell r="AF24">
            <v>4885</v>
          </cell>
          <cell r="AG24">
            <v>1</v>
          </cell>
          <cell r="AH24">
            <v>55</v>
          </cell>
          <cell r="AI24">
            <v>7</v>
          </cell>
          <cell r="AJ24">
            <v>131</v>
          </cell>
          <cell r="AK24">
            <v>0</v>
          </cell>
          <cell r="AL24">
            <v>0</v>
          </cell>
          <cell r="AM24">
            <v>194</v>
          </cell>
          <cell r="AN24">
            <v>0</v>
          </cell>
          <cell r="AO24">
            <v>12</v>
          </cell>
          <cell r="AP24">
            <v>12</v>
          </cell>
          <cell r="AQ24">
            <v>0</v>
          </cell>
          <cell r="AR24">
            <v>0</v>
          </cell>
          <cell r="AS24">
            <v>0</v>
          </cell>
          <cell r="AT24">
            <v>0</v>
          </cell>
          <cell r="AU24">
            <v>0</v>
          </cell>
          <cell r="AV24">
            <v>0</v>
          </cell>
          <cell r="AW24">
            <v>0</v>
          </cell>
          <cell r="AX24">
            <v>0</v>
          </cell>
          <cell r="AY24">
            <v>2</v>
          </cell>
          <cell r="AZ24">
            <v>0</v>
          </cell>
          <cell r="BA24">
            <v>0</v>
          </cell>
          <cell r="BB24">
            <v>0</v>
          </cell>
          <cell r="BC24">
            <v>0</v>
          </cell>
          <cell r="BD24">
            <v>2</v>
          </cell>
          <cell r="BE24">
            <v>0</v>
          </cell>
          <cell r="BF24">
            <v>0</v>
          </cell>
          <cell r="BG24">
            <v>0</v>
          </cell>
          <cell r="BH24">
            <v>0</v>
          </cell>
          <cell r="BI24">
            <v>0</v>
          </cell>
          <cell r="BJ24">
            <v>0</v>
          </cell>
          <cell r="BK24">
            <v>2</v>
          </cell>
          <cell r="BL24">
            <v>0</v>
          </cell>
          <cell r="BM24">
            <v>0</v>
          </cell>
          <cell r="BN24">
            <v>0</v>
          </cell>
          <cell r="BO24">
            <v>0</v>
          </cell>
          <cell r="BP24">
            <v>0</v>
          </cell>
        </row>
        <row r="25">
          <cell r="A25" t="str">
            <v>Papworth</v>
          </cell>
          <cell r="C25">
            <v>59</v>
          </cell>
          <cell r="D25">
            <v>137</v>
          </cell>
          <cell r="E25">
            <v>1</v>
          </cell>
          <cell r="F25">
            <v>197</v>
          </cell>
          <cell r="G25">
            <v>17</v>
          </cell>
          <cell r="H25">
            <v>44</v>
          </cell>
          <cell r="I25">
            <v>0</v>
          </cell>
          <cell r="J25">
            <v>0</v>
          </cell>
          <cell r="K25">
            <v>0</v>
          </cell>
          <cell r="L25">
            <v>0</v>
          </cell>
          <cell r="M25">
            <v>0</v>
          </cell>
          <cell r="N25">
            <v>0</v>
          </cell>
          <cell r="O25">
            <v>61</v>
          </cell>
          <cell r="P25">
            <v>10</v>
          </cell>
          <cell r="Q25">
            <v>6</v>
          </cell>
          <cell r="R25">
            <v>2</v>
          </cell>
          <cell r="S25">
            <v>0</v>
          </cell>
          <cell r="T25">
            <v>18</v>
          </cell>
          <cell r="U25">
            <v>276</v>
          </cell>
          <cell r="V25">
            <v>659</v>
          </cell>
          <cell r="W25">
            <v>0</v>
          </cell>
          <cell r="X25">
            <v>100</v>
          </cell>
          <cell r="Y25">
            <v>2</v>
          </cell>
          <cell r="Z25">
            <v>761</v>
          </cell>
          <cell r="AA25">
            <v>8</v>
          </cell>
          <cell r="AB25">
            <v>7</v>
          </cell>
          <cell r="AC25">
            <v>45</v>
          </cell>
          <cell r="AD25">
            <v>60</v>
          </cell>
          <cell r="AE25">
            <v>821</v>
          </cell>
          <cell r="AF25">
            <v>1097</v>
          </cell>
          <cell r="AG25">
            <v>0</v>
          </cell>
          <cell r="AH25">
            <v>0</v>
          </cell>
          <cell r="AI25">
            <v>0</v>
          </cell>
          <cell r="AJ25">
            <v>3</v>
          </cell>
          <cell r="AK25">
            <v>0</v>
          </cell>
          <cell r="AL25">
            <v>0</v>
          </cell>
          <cell r="AM25">
            <v>3</v>
          </cell>
          <cell r="AN25">
            <v>0</v>
          </cell>
          <cell r="AO25">
            <v>7</v>
          </cell>
          <cell r="AP25">
            <v>7</v>
          </cell>
          <cell r="AQ25">
            <v>0</v>
          </cell>
          <cell r="AR25">
            <v>0</v>
          </cell>
          <cell r="AS25">
            <v>0</v>
          </cell>
          <cell r="AT25">
            <v>0</v>
          </cell>
          <cell r="AU25">
            <v>0</v>
          </cell>
          <cell r="AV25">
            <v>0</v>
          </cell>
          <cell r="AW25">
            <v>0</v>
          </cell>
          <cell r="AX25">
            <v>0</v>
          </cell>
          <cell r="AY25">
            <v>5</v>
          </cell>
          <cell r="AZ25">
            <v>2</v>
          </cell>
          <cell r="BA25">
            <v>0</v>
          </cell>
          <cell r="BB25">
            <v>0</v>
          </cell>
          <cell r="BC25">
            <v>0</v>
          </cell>
          <cell r="BD25">
            <v>7</v>
          </cell>
          <cell r="BE25">
            <v>0</v>
          </cell>
          <cell r="BF25">
            <v>0</v>
          </cell>
          <cell r="BG25">
            <v>0</v>
          </cell>
          <cell r="BH25">
            <v>0</v>
          </cell>
          <cell r="BI25">
            <v>0</v>
          </cell>
          <cell r="BJ25">
            <v>0</v>
          </cell>
          <cell r="BK25">
            <v>7</v>
          </cell>
          <cell r="BL25">
            <v>0</v>
          </cell>
          <cell r="BM25">
            <v>0</v>
          </cell>
          <cell r="BN25">
            <v>0</v>
          </cell>
          <cell r="BO25">
            <v>0</v>
          </cell>
          <cell r="BP25">
            <v>0</v>
          </cell>
        </row>
        <row r="26">
          <cell r="A26" t="str">
            <v>Ramsey</v>
          </cell>
          <cell r="C26">
            <v>274</v>
          </cell>
          <cell r="D26">
            <v>576</v>
          </cell>
          <cell r="E26">
            <v>20</v>
          </cell>
          <cell r="F26">
            <v>870</v>
          </cell>
          <cell r="G26">
            <v>88</v>
          </cell>
          <cell r="H26">
            <v>133</v>
          </cell>
          <cell r="I26">
            <v>0</v>
          </cell>
          <cell r="J26">
            <v>0</v>
          </cell>
          <cell r="K26">
            <v>0</v>
          </cell>
          <cell r="L26">
            <v>0</v>
          </cell>
          <cell r="M26">
            <v>0</v>
          </cell>
          <cell r="N26">
            <v>0</v>
          </cell>
          <cell r="O26">
            <v>221</v>
          </cell>
          <cell r="P26">
            <v>39</v>
          </cell>
          <cell r="Q26">
            <v>33</v>
          </cell>
          <cell r="R26">
            <v>3</v>
          </cell>
          <cell r="S26">
            <v>6</v>
          </cell>
          <cell r="T26">
            <v>81</v>
          </cell>
          <cell r="U26">
            <v>1172</v>
          </cell>
          <cell r="V26">
            <v>873</v>
          </cell>
          <cell r="W26">
            <v>0</v>
          </cell>
          <cell r="X26">
            <v>172</v>
          </cell>
          <cell r="Y26">
            <v>6</v>
          </cell>
          <cell r="Z26">
            <v>1051</v>
          </cell>
          <cell r="AA26">
            <v>5</v>
          </cell>
          <cell r="AB26">
            <v>4</v>
          </cell>
          <cell r="AC26">
            <v>22</v>
          </cell>
          <cell r="AD26">
            <v>31</v>
          </cell>
          <cell r="AE26">
            <v>1082</v>
          </cell>
          <cell r="AF26">
            <v>2254</v>
          </cell>
          <cell r="AG26">
            <v>0</v>
          </cell>
          <cell r="AH26">
            <v>0</v>
          </cell>
          <cell r="AI26">
            <v>3</v>
          </cell>
          <cell r="AJ26">
            <v>20</v>
          </cell>
          <cell r="AK26">
            <v>0</v>
          </cell>
          <cell r="AL26">
            <v>0</v>
          </cell>
          <cell r="AM26">
            <v>23</v>
          </cell>
          <cell r="AN26">
            <v>0</v>
          </cell>
          <cell r="AO26">
            <v>8</v>
          </cell>
          <cell r="AP26">
            <v>8</v>
          </cell>
          <cell r="AQ26">
            <v>0</v>
          </cell>
          <cell r="AR26">
            <v>0</v>
          </cell>
          <cell r="AS26">
            <v>0</v>
          </cell>
          <cell r="AT26">
            <v>0</v>
          </cell>
          <cell r="AU26">
            <v>0</v>
          </cell>
          <cell r="AV26">
            <v>0</v>
          </cell>
          <cell r="AW26">
            <v>0</v>
          </cell>
          <cell r="AX26">
            <v>0</v>
          </cell>
          <cell r="AY26">
            <v>0</v>
          </cell>
          <cell r="AZ26">
            <v>2</v>
          </cell>
          <cell r="BA26">
            <v>1</v>
          </cell>
          <cell r="BB26">
            <v>0</v>
          </cell>
          <cell r="BC26">
            <v>0</v>
          </cell>
          <cell r="BD26">
            <v>3</v>
          </cell>
          <cell r="BE26">
            <v>0</v>
          </cell>
          <cell r="BF26">
            <v>0</v>
          </cell>
          <cell r="BG26">
            <v>0</v>
          </cell>
          <cell r="BH26">
            <v>0</v>
          </cell>
          <cell r="BI26">
            <v>0</v>
          </cell>
          <cell r="BJ26">
            <v>0</v>
          </cell>
          <cell r="BK26">
            <v>3</v>
          </cell>
          <cell r="BL26">
            <v>0</v>
          </cell>
          <cell r="BM26">
            <v>0</v>
          </cell>
          <cell r="BN26">
            <v>0</v>
          </cell>
          <cell r="BO26">
            <v>0</v>
          </cell>
          <cell r="BP26">
            <v>0</v>
          </cell>
        </row>
        <row r="27">
          <cell r="A27" t="str">
            <v>Rock Road</v>
          </cell>
          <cell r="C27">
            <v>258</v>
          </cell>
          <cell r="D27">
            <v>572</v>
          </cell>
          <cell r="E27">
            <v>11</v>
          </cell>
          <cell r="F27">
            <v>841</v>
          </cell>
          <cell r="G27">
            <v>105</v>
          </cell>
          <cell r="H27">
            <v>222</v>
          </cell>
          <cell r="I27">
            <v>0</v>
          </cell>
          <cell r="J27">
            <v>0</v>
          </cell>
          <cell r="K27">
            <v>0</v>
          </cell>
          <cell r="L27">
            <v>2</v>
          </cell>
          <cell r="M27">
            <v>0</v>
          </cell>
          <cell r="N27">
            <v>0</v>
          </cell>
          <cell r="O27">
            <v>329</v>
          </cell>
          <cell r="P27">
            <v>42</v>
          </cell>
          <cell r="Q27">
            <v>18</v>
          </cell>
          <cell r="R27">
            <v>3</v>
          </cell>
          <cell r="S27">
            <v>4</v>
          </cell>
          <cell r="T27">
            <v>67</v>
          </cell>
          <cell r="U27">
            <v>1237</v>
          </cell>
          <cell r="V27">
            <v>1732</v>
          </cell>
          <cell r="W27">
            <v>0</v>
          </cell>
          <cell r="X27">
            <v>238</v>
          </cell>
          <cell r="Y27">
            <v>8</v>
          </cell>
          <cell r="Z27">
            <v>1978</v>
          </cell>
          <cell r="AA27">
            <v>21</v>
          </cell>
          <cell r="AB27">
            <v>8</v>
          </cell>
          <cell r="AC27">
            <v>65</v>
          </cell>
          <cell r="AD27">
            <v>94</v>
          </cell>
          <cell r="AE27">
            <v>2072</v>
          </cell>
          <cell r="AF27">
            <v>3309</v>
          </cell>
          <cell r="AG27">
            <v>0</v>
          </cell>
          <cell r="AH27">
            <v>5</v>
          </cell>
          <cell r="AI27">
            <v>2</v>
          </cell>
          <cell r="AJ27">
            <v>20</v>
          </cell>
          <cell r="AK27">
            <v>0</v>
          </cell>
          <cell r="AL27">
            <v>0</v>
          </cell>
          <cell r="AM27">
            <v>27</v>
          </cell>
          <cell r="AN27">
            <v>0</v>
          </cell>
          <cell r="AO27">
            <v>12</v>
          </cell>
          <cell r="AP27">
            <v>12</v>
          </cell>
          <cell r="AQ27">
            <v>0</v>
          </cell>
          <cell r="AR27">
            <v>0</v>
          </cell>
          <cell r="AS27">
            <v>0</v>
          </cell>
          <cell r="AT27">
            <v>0</v>
          </cell>
          <cell r="AU27">
            <v>0</v>
          </cell>
          <cell r="AV27">
            <v>0</v>
          </cell>
          <cell r="AW27">
            <v>0</v>
          </cell>
          <cell r="AX27">
            <v>0</v>
          </cell>
          <cell r="AY27">
            <v>5</v>
          </cell>
          <cell r="AZ27">
            <v>3</v>
          </cell>
          <cell r="BA27">
            <v>6</v>
          </cell>
          <cell r="BB27">
            <v>0</v>
          </cell>
          <cell r="BC27">
            <v>0</v>
          </cell>
          <cell r="BD27">
            <v>14</v>
          </cell>
          <cell r="BE27">
            <v>0</v>
          </cell>
          <cell r="BF27">
            <v>0</v>
          </cell>
          <cell r="BG27">
            <v>0</v>
          </cell>
          <cell r="BH27">
            <v>0</v>
          </cell>
          <cell r="BI27">
            <v>0</v>
          </cell>
          <cell r="BJ27">
            <v>0</v>
          </cell>
          <cell r="BK27">
            <v>14</v>
          </cell>
          <cell r="BL27">
            <v>0</v>
          </cell>
          <cell r="BM27">
            <v>0</v>
          </cell>
          <cell r="BN27">
            <v>0</v>
          </cell>
          <cell r="BO27">
            <v>0</v>
          </cell>
          <cell r="BP27">
            <v>0</v>
          </cell>
        </row>
        <row r="28">
          <cell r="A28" t="str">
            <v>Sawston</v>
          </cell>
          <cell r="C28">
            <v>142</v>
          </cell>
          <cell r="D28">
            <v>415</v>
          </cell>
          <cell r="E28">
            <v>5</v>
          </cell>
          <cell r="F28">
            <v>562</v>
          </cell>
          <cell r="G28">
            <v>55</v>
          </cell>
          <cell r="H28">
            <v>136</v>
          </cell>
          <cell r="I28">
            <v>0</v>
          </cell>
          <cell r="J28">
            <v>0</v>
          </cell>
          <cell r="K28">
            <v>0</v>
          </cell>
          <cell r="L28">
            <v>0</v>
          </cell>
          <cell r="M28">
            <v>0</v>
          </cell>
          <cell r="N28">
            <v>0</v>
          </cell>
          <cell r="O28">
            <v>191</v>
          </cell>
          <cell r="P28">
            <v>21</v>
          </cell>
          <cell r="Q28">
            <v>14</v>
          </cell>
          <cell r="R28">
            <v>0</v>
          </cell>
          <cell r="S28">
            <v>1</v>
          </cell>
          <cell r="T28">
            <v>36</v>
          </cell>
          <cell r="U28">
            <v>789</v>
          </cell>
          <cell r="V28">
            <v>1587</v>
          </cell>
          <cell r="W28">
            <v>2</v>
          </cell>
          <cell r="X28">
            <v>179</v>
          </cell>
          <cell r="Y28">
            <v>7</v>
          </cell>
          <cell r="Z28">
            <v>1775</v>
          </cell>
          <cell r="AA28">
            <v>23</v>
          </cell>
          <cell r="AB28">
            <v>14</v>
          </cell>
          <cell r="AC28">
            <v>63</v>
          </cell>
          <cell r="AD28">
            <v>100</v>
          </cell>
          <cell r="AE28">
            <v>1875</v>
          </cell>
          <cell r="AF28">
            <v>2664</v>
          </cell>
          <cell r="AG28">
            <v>0</v>
          </cell>
          <cell r="AH28">
            <v>0</v>
          </cell>
          <cell r="AI28">
            <v>2</v>
          </cell>
          <cell r="AJ28">
            <v>18</v>
          </cell>
          <cell r="AK28">
            <v>0</v>
          </cell>
          <cell r="AL28">
            <v>0</v>
          </cell>
          <cell r="AM28">
            <v>20</v>
          </cell>
          <cell r="AN28">
            <v>2</v>
          </cell>
          <cell r="AO28">
            <v>56</v>
          </cell>
          <cell r="AP28">
            <v>58</v>
          </cell>
          <cell r="AQ28">
            <v>0</v>
          </cell>
          <cell r="AR28">
            <v>0</v>
          </cell>
          <cell r="AS28">
            <v>0</v>
          </cell>
          <cell r="AT28">
            <v>0</v>
          </cell>
          <cell r="AU28">
            <v>0</v>
          </cell>
          <cell r="AV28">
            <v>0</v>
          </cell>
          <cell r="AW28">
            <v>0</v>
          </cell>
          <cell r="AX28">
            <v>0</v>
          </cell>
          <cell r="AY28">
            <v>1</v>
          </cell>
          <cell r="AZ28">
            <v>0</v>
          </cell>
          <cell r="BA28">
            <v>1</v>
          </cell>
          <cell r="BB28">
            <v>0</v>
          </cell>
          <cell r="BC28">
            <v>0</v>
          </cell>
          <cell r="BD28">
            <v>2</v>
          </cell>
          <cell r="BE28">
            <v>0</v>
          </cell>
          <cell r="BF28">
            <v>0</v>
          </cell>
          <cell r="BG28">
            <v>0</v>
          </cell>
          <cell r="BH28">
            <v>0</v>
          </cell>
          <cell r="BI28">
            <v>0</v>
          </cell>
          <cell r="BJ28">
            <v>0</v>
          </cell>
          <cell r="BK28">
            <v>2</v>
          </cell>
          <cell r="BL28">
            <v>0</v>
          </cell>
          <cell r="BM28">
            <v>0</v>
          </cell>
          <cell r="BN28">
            <v>0</v>
          </cell>
          <cell r="BO28">
            <v>0</v>
          </cell>
          <cell r="BP28">
            <v>0</v>
          </cell>
        </row>
        <row r="29">
          <cell r="A29" t="str">
            <v>Sawtry</v>
          </cell>
          <cell r="C29">
            <v>125</v>
          </cell>
          <cell r="D29">
            <v>259</v>
          </cell>
          <cell r="E29">
            <v>2</v>
          </cell>
          <cell r="F29">
            <v>386</v>
          </cell>
          <cell r="G29">
            <v>25</v>
          </cell>
          <cell r="H29">
            <v>54</v>
          </cell>
          <cell r="I29">
            <v>0</v>
          </cell>
          <cell r="J29">
            <v>0</v>
          </cell>
          <cell r="K29">
            <v>0</v>
          </cell>
          <cell r="L29">
            <v>0</v>
          </cell>
          <cell r="M29">
            <v>1</v>
          </cell>
          <cell r="N29">
            <v>0</v>
          </cell>
          <cell r="O29">
            <v>80</v>
          </cell>
          <cell r="P29">
            <v>7</v>
          </cell>
          <cell r="Q29">
            <v>3</v>
          </cell>
          <cell r="R29">
            <v>2</v>
          </cell>
          <cell r="S29">
            <v>1</v>
          </cell>
          <cell r="T29">
            <v>13</v>
          </cell>
          <cell r="U29">
            <v>479</v>
          </cell>
          <cell r="V29">
            <v>452</v>
          </cell>
          <cell r="W29">
            <v>0</v>
          </cell>
          <cell r="X29">
            <v>60</v>
          </cell>
          <cell r="Y29">
            <v>1</v>
          </cell>
          <cell r="Z29">
            <v>513</v>
          </cell>
          <cell r="AA29">
            <v>3</v>
          </cell>
          <cell r="AB29">
            <v>1</v>
          </cell>
          <cell r="AC29">
            <v>4</v>
          </cell>
          <cell r="AD29">
            <v>8</v>
          </cell>
          <cell r="AE29">
            <v>521</v>
          </cell>
          <cell r="AF29">
            <v>1000</v>
          </cell>
          <cell r="AG29">
            <v>0</v>
          </cell>
          <cell r="AH29">
            <v>0</v>
          </cell>
          <cell r="AI29">
            <v>0</v>
          </cell>
          <cell r="AJ29">
            <v>7</v>
          </cell>
          <cell r="AK29">
            <v>0</v>
          </cell>
          <cell r="AL29">
            <v>0</v>
          </cell>
          <cell r="AM29">
            <v>7</v>
          </cell>
          <cell r="AN29">
            <v>0</v>
          </cell>
          <cell r="AO29">
            <v>16</v>
          </cell>
          <cell r="AP29">
            <v>16</v>
          </cell>
          <cell r="AQ29">
            <v>0</v>
          </cell>
          <cell r="AR29">
            <v>0</v>
          </cell>
          <cell r="AS29">
            <v>0</v>
          </cell>
          <cell r="AT29">
            <v>0</v>
          </cell>
          <cell r="AU29">
            <v>0</v>
          </cell>
          <cell r="AV29">
            <v>0</v>
          </cell>
          <cell r="AW29">
            <v>0</v>
          </cell>
          <cell r="AX29">
            <v>0</v>
          </cell>
          <cell r="AY29">
            <v>0</v>
          </cell>
          <cell r="AZ29">
            <v>0</v>
          </cell>
          <cell r="BA29">
            <v>0</v>
          </cell>
          <cell r="BB29">
            <v>0</v>
          </cell>
          <cell r="BC29">
            <v>0</v>
          </cell>
          <cell r="BD29">
            <v>0</v>
          </cell>
          <cell r="BE29">
            <v>0</v>
          </cell>
          <cell r="BF29">
            <v>0</v>
          </cell>
          <cell r="BG29">
            <v>0</v>
          </cell>
          <cell r="BH29">
            <v>0</v>
          </cell>
          <cell r="BI29">
            <v>0</v>
          </cell>
          <cell r="BJ29">
            <v>0</v>
          </cell>
          <cell r="BK29">
            <v>0</v>
          </cell>
          <cell r="BL29">
            <v>0</v>
          </cell>
          <cell r="BM29">
            <v>0</v>
          </cell>
          <cell r="BN29">
            <v>0</v>
          </cell>
          <cell r="BO29">
            <v>0</v>
          </cell>
          <cell r="BP29">
            <v>0</v>
          </cell>
        </row>
        <row r="30">
          <cell r="A30" t="str">
            <v>Soham</v>
          </cell>
          <cell r="C30">
            <v>148</v>
          </cell>
          <cell r="D30">
            <v>575</v>
          </cell>
          <cell r="E30">
            <v>17</v>
          </cell>
          <cell r="F30">
            <v>740</v>
          </cell>
          <cell r="G30">
            <v>64</v>
          </cell>
          <cell r="H30">
            <v>164</v>
          </cell>
          <cell r="I30">
            <v>0</v>
          </cell>
          <cell r="J30">
            <v>0</v>
          </cell>
          <cell r="K30">
            <v>0</v>
          </cell>
          <cell r="L30">
            <v>0</v>
          </cell>
          <cell r="M30">
            <v>0</v>
          </cell>
          <cell r="N30">
            <v>0</v>
          </cell>
          <cell r="O30">
            <v>228</v>
          </cell>
          <cell r="P30">
            <v>19</v>
          </cell>
          <cell r="Q30">
            <v>38</v>
          </cell>
          <cell r="R30">
            <v>0</v>
          </cell>
          <cell r="S30">
            <v>3</v>
          </cell>
          <cell r="T30">
            <v>60</v>
          </cell>
          <cell r="U30">
            <v>1028</v>
          </cell>
          <cell r="V30">
            <v>862</v>
          </cell>
          <cell r="W30">
            <v>0</v>
          </cell>
          <cell r="X30">
            <v>128</v>
          </cell>
          <cell r="Y30">
            <v>7</v>
          </cell>
          <cell r="Z30">
            <v>997</v>
          </cell>
          <cell r="AA30">
            <v>9</v>
          </cell>
          <cell r="AB30">
            <v>5</v>
          </cell>
          <cell r="AC30">
            <v>34</v>
          </cell>
          <cell r="AD30">
            <v>48</v>
          </cell>
          <cell r="AE30">
            <v>1045</v>
          </cell>
          <cell r="AF30">
            <v>2073</v>
          </cell>
          <cell r="AG30">
            <v>0</v>
          </cell>
          <cell r="AH30">
            <v>0</v>
          </cell>
          <cell r="AI30">
            <v>0</v>
          </cell>
          <cell r="AJ30">
            <v>10</v>
          </cell>
          <cell r="AK30">
            <v>0</v>
          </cell>
          <cell r="AL30">
            <v>0</v>
          </cell>
          <cell r="AM30">
            <v>10</v>
          </cell>
          <cell r="AN30">
            <v>0</v>
          </cell>
          <cell r="AO30">
            <v>18</v>
          </cell>
          <cell r="AP30">
            <v>18</v>
          </cell>
          <cell r="AQ30">
            <v>0</v>
          </cell>
          <cell r="AR30">
            <v>0</v>
          </cell>
          <cell r="AS30">
            <v>0</v>
          </cell>
          <cell r="AT30">
            <v>0</v>
          </cell>
          <cell r="AU30">
            <v>0</v>
          </cell>
          <cell r="AV30">
            <v>0</v>
          </cell>
          <cell r="AW30">
            <v>0</v>
          </cell>
          <cell r="AX30">
            <v>0</v>
          </cell>
          <cell r="AY30">
            <v>0</v>
          </cell>
          <cell r="AZ30">
            <v>0</v>
          </cell>
          <cell r="BA30">
            <v>1</v>
          </cell>
          <cell r="BB30">
            <v>1</v>
          </cell>
          <cell r="BC30">
            <v>0</v>
          </cell>
          <cell r="BD30">
            <v>2</v>
          </cell>
          <cell r="BE30">
            <v>0</v>
          </cell>
          <cell r="BF30">
            <v>0</v>
          </cell>
          <cell r="BG30">
            <v>0</v>
          </cell>
          <cell r="BH30">
            <v>0</v>
          </cell>
          <cell r="BI30">
            <v>0</v>
          </cell>
          <cell r="BJ30">
            <v>0</v>
          </cell>
          <cell r="BK30">
            <v>2</v>
          </cell>
          <cell r="BL30">
            <v>0</v>
          </cell>
          <cell r="BM30">
            <v>0</v>
          </cell>
          <cell r="BN30">
            <v>0</v>
          </cell>
          <cell r="BO30">
            <v>0</v>
          </cell>
          <cell r="BP30">
            <v>0</v>
          </cell>
        </row>
        <row r="31">
          <cell r="A31" t="str">
            <v>St Ives</v>
          </cell>
          <cell r="C31">
            <v>1559</v>
          </cell>
          <cell r="D31">
            <v>3304</v>
          </cell>
          <cell r="E31">
            <v>12</v>
          </cell>
          <cell r="F31">
            <v>4875</v>
          </cell>
          <cell r="G31">
            <v>553</v>
          </cell>
          <cell r="H31">
            <v>944</v>
          </cell>
          <cell r="I31">
            <v>2</v>
          </cell>
          <cell r="J31">
            <v>0</v>
          </cell>
          <cell r="K31">
            <v>26</v>
          </cell>
          <cell r="L31">
            <v>0</v>
          </cell>
          <cell r="M31">
            <v>1</v>
          </cell>
          <cell r="N31">
            <v>0</v>
          </cell>
          <cell r="O31">
            <v>1526</v>
          </cell>
          <cell r="P31">
            <v>189</v>
          </cell>
          <cell r="Q31">
            <v>186</v>
          </cell>
          <cell r="R31">
            <v>21</v>
          </cell>
          <cell r="S31">
            <v>11</v>
          </cell>
          <cell r="T31">
            <v>407</v>
          </cell>
          <cell r="U31">
            <v>6808</v>
          </cell>
          <cell r="V31">
            <v>3471</v>
          </cell>
          <cell r="W31">
            <v>5</v>
          </cell>
          <cell r="X31">
            <v>522</v>
          </cell>
          <cell r="Y31">
            <v>18</v>
          </cell>
          <cell r="Z31">
            <v>4016</v>
          </cell>
          <cell r="AA31">
            <v>43</v>
          </cell>
          <cell r="AB31">
            <v>14</v>
          </cell>
          <cell r="AC31">
            <v>78</v>
          </cell>
          <cell r="AD31">
            <v>135</v>
          </cell>
          <cell r="AE31">
            <v>4151</v>
          </cell>
          <cell r="AF31">
            <v>10959</v>
          </cell>
          <cell r="AG31">
            <v>2</v>
          </cell>
          <cell r="AH31">
            <v>18</v>
          </cell>
          <cell r="AI31">
            <v>7</v>
          </cell>
          <cell r="AJ31">
            <v>98</v>
          </cell>
          <cell r="AK31">
            <v>0</v>
          </cell>
          <cell r="AL31">
            <v>0</v>
          </cell>
          <cell r="AM31">
            <v>125</v>
          </cell>
          <cell r="AN31">
            <v>0</v>
          </cell>
          <cell r="AO31">
            <v>41</v>
          </cell>
          <cell r="AP31">
            <v>41</v>
          </cell>
          <cell r="AQ31">
            <v>0</v>
          </cell>
          <cell r="AR31">
            <v>0</v>
          </cell>
          <cell r="AS31">
            <v>0</v>
          </cell>
          <cell r="AT31">
            <v>0</v>
          </cell>
          <cell r="AU31">
            <v>0</v>
          </cell>
          <cell r="AV31">
            <v>0</v>
          </cell>
          <cell r="AW31">
            <v>0</v>
          </cell>
          <cell r="AX31">
            <v>0</v>
          </cell>
          <cell r="AY31">
            <v>17</v>
          </cell>
          <cell r="AZ31">
            <v>19</v>
          </cell>
          <cell r="BA31">
            <v>21</v>
          </cell>
          <cell r="BB31">
            <v>26</v>
          </cell>
          <cell r="BC31">
            <v>1</v>
          </cell>
          <cell r="BD31">
            <v>84</v>
          </cell>
          <cell r="BE31">
            <v>0</v>
          </cell>
          <cell r="BF31">
            <v>0</v>
          </cell>
          <cell r="BG31">
            <v>0</v>
          </cell>
          <cell r="BH31">
            <v>0</v>
          </cell>
          <cell r="BI31">
            <v>0</v>
          </cell>
          <cell r="BJ31">
            <v>0</v>
          </cell>
          <cell r="BK31">
            <v>84</v>
          </cell>
          <cell r="BL31">
            <v>3</v>
          </cell>
          <cell r="BM31">
            <v>0</v>
          </cell>
          <cell r="BN31">
            <v>0</v>
          </cell>
          <cell r="BO31">
            <v>0</v>
          </cell>
          <cell r="BP31">
            <v>2</v>
          </cell>
        </row>
        <row r="32">
          <cell r="A32" t="str">
            <v>St Neots</v>
          </cell>
          <cell r="C32">
            <v>999</v>
          </cell>
          <cell r="D32">
            <v>3001</v>
          </cell>
          <cell r="E32">
            <v>19</v>
          </cell>
          <cell r="F32">
            <v>4019</v>
          </cell>
          <cell r="G32">
            <v>338</v>
          </cell>
          <cell r="H32">
            <v>502</v>
          </cell>
          <cell r="I32">
            <v>0</v>
          </cell>
          <cell r="J32">
            <v>0</v>
          </cell>
          <cell r="K32">
            <v>11</v>
          </cell>
          <cell r="L32">
            <v>7</v>
          </cell>
          <cell r="M32">
            <v>0</v>
          </cell>
          <cell r="N32">
            <v>0</v>
          </cell>
          <cell r="O32">
            <v>858</v>
          </cell>
          <cell r="P32">
            <v>110</v>
          </cell>
          <cell r="Q32">
            <v>170</v>
          </cell>
          <cell r="R32">
            <v>5</v>
          </cell>
          <cell r="S32">
            <v>11</v>
          </cell>
          <cell r="T32">
            <v>296</v>
          </cell>
          <cell r="U32">
            <v>5173</v>
          </cell>
          <cell r="V32">
            <v>4595</v>
          </cell>
          <cell r="W32">
            <v>4</v>
          </cell>
          <cell r="X32">
            <v>663</v>
          </cell>
          <cell r="Y32">
            <v>23</v>
          </cell>
          <cell r="Z32">
            <v>5285</v>
          </cell>
          <cell r="AA32">
            <v>40</v>
          </cell>
          <cell r="AB32">
            <v>24</v>
          </cell>
          <cell r="AC32">
            <v>112</v>
          </cell>
          <cell r="AD32">
            <v>176</v>
          </cell>
          <cell r="AE32">
            <v>5461</v>
          </cell>
          <cell r="AF32">
            <v>10634</v>
          </cell>
          <cell r="AG32">
            <v>0</v>
          </cell>
          <cell r="AH32">
            <v>10</v>
          </cell>
          <cell r="AI32">
            <v>7</v>
          </cell>
          <cell r="AJ32">
            <v>95</v>
          </cell>
          <cell r="AK32">
            <v>0</v>
          </cell>
          <cell r="AL32">
            <v>0</v>
          </cell>
          <cell r="AM32">
            <v>112</v>
          </cell>
          <cell r="AN32">
            <v>0</v>
          </cell>
          <cell r="AO32">
            <v>52</v>
          </cell>
          <cell r="AP32">
            <v>52</v>
          </cell>
          <cell r="AQ32">
            <v>0</v>
          </cell>
          <cell r="AR32">
            <v>0</v>
          </cell>
          <cell r="AS32">
            <v>0</v>
          </cell>
          <cell r="AT32">
            <v>0</v>
          </cell>
          <cell r="AU32">
            <v>0</v>
          </cell>
          <cell r="AV32">
            <v>0</v>
          </cell>
          <cell r="AW32">
            <v>0</v>
          </cell>
          <cell r="AX32">
            <v>0</v>
          </cell>
          <cell r="AY32">
            <v>15</v>
          </cell>
          <cell r="AZ32">
            <v>14</v>
          </cell>
          <cell r="BA32">
            <v>20</v>
          </cell>
          <cell r="BB32">
            <v>6</v>
          </cell>
          <cell r="BC32">
            <v>0</v>
          </cell>
          <cell r="BD32">
            <v>55</v>
          </cell>
          <cell r="BE32">
            <v>0</v>
          </cell>
          <cell r="BF32">
            <v>0</v>
          </cell>
          <cell r="BG32">
            <v>0</v>
          </cell>
          <cell r="BH32">
            <v>0</v>
          </cell>
          <cell r="BI32">
            <v>0</v>
          </cell>
          <cell r="BJ32">
            <v>0</v>
          </cell>
          <cell r="BK32">
            <v>55</v>
          </cell>
          <cell r="BL32">
            <v>0</v>
          </cell>
          <cell r="BM32">
            <v>0</v>
          </cell>
          <cell r="BN32">
            <v>0</v>
          </cell>
          <cell r="BO32">
            <v>0</v>
          </cell>
          <cell r="BP32">
            <v>1</v>
          </cell>
        </row>
        <row r="33">
          <cell r="A33" t="str">
            <v>Warboys</v>
          </cell>
          <cell r="C33">
            <v>102</v>
          </cell>
          <cell r="D33">
            <v>350</v>
          </cell>
          <cell r="E33">
            <v>108</v>
          </cell>
          <cell r="F33">
            <v>560</v>
          </cell>
          <cell r="G33">
            <v>24</v>
          </cell>
          <cell r="H33">
            <v>34</v>
          </cell>
          <cell r="I33">
            <v>0</v>
          </cell>
          <cell r="J33">
            <v>0</v>
          </cell>
          <cell r="K33">
            <v>0</v>
          </cell>
          <cell r="L33">
            <v>0</v>
          </cell>
          <cell r="M33">
            <v>0</v>
          </cell>
          <cell r="N33">
            <v>0</v>
          </cell>
          <cell r="O33">
            <v>58</v>
          </cell>
          <cell r="P33">
            <v>12</v>
          </cell>
          <cell r="Q33">
            <v>3</v>
          </cell>
          <cell r="R33">
            <v>0</v>
          </cell>
          <cell r="S33">
            <v>1</v>
          </cell>
          <cell r="T33">
            <v>16</v>
          </cell>
          <cell r="U33">
            <v>634</v>
          </cell>
          <cell r="V33">
            <v>299</v>
          </cell>
          <cell r="W33">
            <v>0</v>
          </cell>
          <cell r="X33">
            <v>30</v>
          </cell>
          <cell r="Y33">
            <v>3</v>
          </cell>
          <cell r="Z33">
            <v>332</v>
          </cell>
          <cell r="AA33">
            <v>1</v>
          </cell>
          <cell r="AB33">
            <v>0</v>
          </cell>
          <cell r="AC33">
            <v>6</v>
          </cell>
          <cell r="AD33">
            <v>7</v>
          </cell>
          <cell r="AE33">
            <v>339</v>
          </cell>
          <cell r="AF33">
            <v>973</v>
          </cell>
          <cell r="AG33">
            <v>0</v>
          </cell>
          <cell r="AH33">
            <v>11</v>
          </cell>
          <cell r="AI33">
            <v>10</v>
          </cell>
          <cell r="AJ33">
            <v>24</v>
          </cell>
          <cell r="AK33">
            <v>0</v>
          </cell>
          <cell r="AL33">
            <v>0</v>
          </cell>
          <cell r="AM33">
            <v>45</v>
          </cell>
          <cell r="AN33">
            <v>0</v>
          </cell>
          <cell r="AO33">
            <v>0</v>
          </cell>
          <cell r="AP33">
            <v>0</v>
          </cell>
          <cell r="AQ33">
            <v>0</v>
          </cell>
          <cell r="AR33">
            <v>0</v>
          </cell>
          <cell r="AS33">
            <v>0</v>
          </cell>
          <cell r="AT33">
            <v>0</v>
          </cell>
          <cell r="AU33">
            <v>0</v>
          </cell>
          <cell r="AV33">
            <v>0</v>
          </cell>
          <cell r="AW33">
            <v>0</v>
          </cell>
          <cell r="AX33">
            <v>0</v>
          </cell>
          <cell r="AY33">
            <v>1</v>
          </cell>
          <cell r="AZ33">
            <v>0</v>
          </cell>
          <cell r="BA33">
            <v>0</v>
          </cell>
          <cell r="BB33">
            <v>0</v>
          </cell>
          <cell r="BC33">
            <v>0</v>
          </cell>
          <cell r="BD33">
            <v>1</v>
          </cell>
          <cell r="BE33">
            <v>0</v>
          </cell>
          <cell r="BF33">
            <v>0</v>
          </cell>
          <cell r="BG33">
            <v>0</v>
          </cell>
          <cell r="BH33">
            <v>0</v>
          </cell>
          <cell r="BI33">
            <v>0</v>
          </cell>
          <cell r="BJ33">
            <v>0</v>
          </cell>
          <cell r="BK33">
            <v>1</v>
          </cell>
          <cell r="BL33">
            <v>0</v>
          </cell>
          <cell r="BM33">
            <v>0</v>
          </cell>
          <cell r="BN33">
            <v>0</v>
          </cell>
          <cell r="BO33">
            <v>0</v>
          </cell>
          <cell r="BP33">
            <v>0</v>
          </cell>
        </row>
        <row r="34">
          <cell r="A34" t="str">
            <v>Whittlesey</v>
          </cell>
          <cell r="C34">
            <v>287</v>
          </cell>
          <cell r="D34">
            <v>896</v>
          </cell>
          <cell r="E34">
            <v>12</v>
          </cell>
          <cell r="F34">
            <v>1195</v>
          </cell>
          <cell r="G34">
            <v>85</v>
          </cell>
          <cell r="H34">
            <v>124</v>
          </cell>
          <cell r="I34">
            <v>0</v>
          </cell>
          <cell r="J34">
            <v>0</v>
          </cell>
          <cell r="K34">
            <v>1</v>
          </cell>
          <cell r="L34">
            <v>0</v>
          </cell>
          <cell r="M34">
            <v>0</v>
          </cell>
          <cell r="N34">
            <v>0</v>
          </cell>
          <cell r="O34">
            <v>210</v>
          </cell>
          <cell r="P34">
            <v>53</v>
          </cell>
          <cell r="Q34">
            <v>32</v>
          </cell>
          <cell r="R34">
            <v>3</v>
          </cell>
          <cell r="S34">
            <v>2</v>
          </cell>
          <cell r="T34">
            <v>90</v>
          </cell>
          <cell r="U34">
            <v>1495</v>
          </cell>
          <cell r="V34">
            <v>904</v>
          </cell>
          <cell r="W34">
            <v>0</v>
          </cell>
          <cell r="X34">
            <v>143</v>
          </cell>
          <cell r="Y34">
            <v>5</v>
          </cell>
          <cell r="Z34">
            <v>1052</v>
          </cell>
          <cell r="AA34">
            <v>10</v>
          </cell>
          <cell r="AB34">
            <v>12</v>
          </cell>
          <cell r="AC34">
            <v>24</v>
          </cell>
          <cell r="AD34">
            <v>46</v>
          </cell>
          <cell r="AE34">
            <v>1098</v>
          </cell>
          <cell r="AF34">
            <v>2593</v>
          </cell>
          <cell r="AG34">
            <v>0</v>
          </cell>
          <cell r="AH34">
            <v>0</v>
          </cell>
          <cell r="AI34">
            <v>0</v>
          </cell>
          <cell r="AJ34">
            <v>24</v>
          </cell>
          <cell r="AK34">
            <v>0</v>
          </cell>
          <cell r="AL34">
            <v>0</v>
          </cell>
          <cell r="AM34">
            <v>24</v>
          </cell>
          <cell r="AN34">
            <v>0</v>
          </cell>
          <cell r="AO34">
            <v>4</v>
          </cell>
          <cell r="AP34">
            <v>4</v>
          </cell>
          <cell r="AQ34">
            <v>0</v>
          </cell>
          <cell r="AR34">
            <v>0</v>
          </cell>
          <cell r="AS34">
            <v>0</v>
          </cell>
          <cell r="AT34">
            <v>0</v>
          </cell>
          <cell r="AU34">
            <v>0</v>
          </cell>
          <cell r="AV34">
            <v>0</v>
          </cell>
          <cell r="AW34">
            <v>0</v>
          </cell>
          <cell r="AX34">
            <v>0</v>
          </cell>
          <cell r="AY34">
            <v>3</v>
          </cell>
          <cell r="AZ34">
            <v>2</v>
          </cell>
          <cell r="BA34">
            <v>4</v>
          </cell>
          <cell r="BB34">
            <v>0</v>
          </cell>
          <cell r="BC34">
            <v>0</v>
          </cell>
          <cell r="BD34">
            <v>9</v>
          </cell>
          <cell r="BE34">
            <v>0</v>
          </cell>
          <cell r="BF34">
            <v>0</v>
          </cell>
          <cell r="BG34">
            <v>0</v>
          </cell>
          <cell r="BH34">
            <v>0</v>
          </cell>
          <cell r="BI34">
            <v>0</v>
          </cell>
          <cell r="BJ34">
            <v>0</v>
          </cell>
          <cell r="BK34">
            <v>9</v>
          </cell>
          <cell r="BL34">
            <v>0</v>
          </cell>
          <cell r="BM34">
            <v>0</v>
          </cell>
          <cell r="BN34">
            <v>0</v>
          </cell>
          <cell r="BO34">
            <v>0</v>
          </cell>
          <cell r="BP34">
            <v>0</v>
          </cell>
        </row>
        <row r="35">
          <cell r="A35" t="str">
            <v>Willingham</v>
          </cell>
          <cell r="C35">
            <v>167</v>
          </cell>
          <cell r="D35">
            <v>408</v>
          </cell>
          <cell r="E35">
            <v>3</v>
          </cell>
          <cell r="F35">
            <v>578</v>
          </cell>
          <cell r="G35">
            <v>50</v>
          </cell>
          <cell r="H35">
            <v>62</v>
          </cell>
          <cell r="I35">
            <v>0</v>
          </cell>
          <cell r="J35">
            <v>0</v>
          </cell>
          <cell r="K35">
            <v>0</v>
          </cell>
          <cell r="L35">
            <v>4</v>
          </cell>
          <cell r="M35">
            <v>0</v>
          </cell>
          <cell r="N35">
            <v>0</v>
          </cell>
          <cell r="O35">
            <v>116</v>
          </cell>
          <cell r="P35">
            <v>7</v>
          </cell>
          <cell r="Q35">
            <v>8</v>
          </cell>
          <cell r="R35">
            <v>1</v>
          </cell>
          <cell r="S35">
            <v>0</v>
          </cell>
          <cell r="T35">
            <v>16</v>
          </cell>
          <cell r="U35">
            <v>710</v>
          </cell>
          <cell r="V35">
            <v>602</v>
          </cell>
          <cell r="W35">
            <v>0</v>
          </cell>
          <cell r="X35">
            <v>80</v>
          </cell>
          <cell r="Y35">
            <v>3</v>
          </cell>
          <cell r="Z35">
            <v>685</v>
          </cell>
          <cell r="AA35">
            <v>9</v>
          </cell>
          <cell r="AB35">
            <v>4</v>
          </cell>
          <cell r="AC35">
            <v>33</v>
          </cell>
          <cell r="AD35">
            <v>46</v>
          </cell>
          <cell r="AE35">
            <v>731</v>
          </cell>
          <cell r="AF35">
            <v>1441</v>
          </cell>
          <cell r="AG35">
            <v>0</v>
          </cell>
          <cell r="AH35">
            <v>0</v>
          </cell>
          <cell r="AI35">
            <v>2</v>
          </cell>
          <cell r="AJ35">
            <v>0</v>
          </cell>
          <cell r="AK35">
            <v>0</v>
          </cell>
          <cell r="AL35">
            <v>0</v>
          </cell>
          <cell r="AM35">
            <v>2</v>
          </cell>
          <cell r="AN35">
            <v>0</v>
          </cell>
          <cell r="AO35">
            <v>6</v>
          </cell>
          <cell r="AP35">
            <v>6</v>
          </cell>
          <cell r="AQ35">
            <v>0</v>
          </cell>
          <cell r="AR35">
            <v>0</v>
          </cell>
          <cell r="AS35">
            <v>0</v>
          </cell>
          <cell r="AT35">
            <v>0</v>
          </cell>
          <cell r="AU35">
            <v>0</v>
          </cell>
          <cell r="AV35">
            <v>0</v>
          </cell>
          <cell r="AW35">
            <v>0</v>
          </cell>
          <cell r="AX35">
            <v>0</v>
          </cell>
          <cell r="AY35">
            <v>1</v>
          </cell>
          <cell r="AZ35">
            <v>0</v>
          </cell>
          <cell r="BA35">
            <v>0</v>
          </cell>
          <cell r="BB35">
            <v>0</v>
          </cell>
          <cell r="BC35">
            <v>0</v>
          </cell>
          <cell r="BD35">
            <v>1</v>
          </cell>
          <cell r="BE35">
            <v>0</v>
          </cell>
          <cell r="BF35">
            <v>0</v>
          </cell>
          <cell r="BG35">
            <v>0</v>
          </cell>
          <cell r="BH35">
            <v>0</v>
          </cell>
          <cell r="BI35">
            <v>0</v>
          </cell>
          <cell r="BJ35">
            <v>0</v>
          </cell>
          <cell r="BK35">
            <v>1</v>
          </cell>
          <cell r="BL35">
            <v>0</v>
          </cell>
          <cell r="BM35">
            <v>0</v>
          </cell>
          <cell r="BN35">
            <v>0</v>
          </cell>
          <cell r="BO35">
            <v>0</v>
          </cell>
          <cell r="BP35">
            <v>0</v>
          </cell>
        </row>
        <row r="36">
          <cell r="A36" t="str">
            <v>Wisbech</v>
          </cell>
          <cell r="C36">
            <v>768</v>
          </cell>
          <cell r="D36">
            <v>1623</v>
          </cell>
          <cell r="E36">
            <v>138</v>
          </cell>
          <cell r="F36">
            <v>2529</v>
          </cell>
          <cell r="G36">
            <v>229</v>
          </cell>
          <cell r="H36">
            <v>397</v>
          </cell>
          <cell r="I36">
            <v>1</v>
          </cell>
          <cell r="J36">
            <v>0</v>
          </cell>
          <cell r="K36">
            <v>25</v>
          </cell>
          <cell r="L36">
            <v>1</v>
          </cell>
          <cell r="M36">
            <v>0</v>
          </cell>
          <cell r="N36">
            <v>0</v>
          </cell>
          <cell r="O36">
            <v>653</v>
          </cell>
          <cell r="P36">
            <v>99</v>
          </cell>
          <cell r="Q36">
            <v>81</v>
          </cell>
          <cell r="R36">
            <v>5</v>
          </cell>
          <cell r="S36">
            <v>4</v>
          </cell>
          <cell r="T36">
            <v>189</v>
          </cell>
          <cell r="U36">
            <v>3371</v>
          </cell>
          <cell r="V36">
            <v>1376</v>
          </cell>
          <cell r="W36">
            <v>1</v>
          </cell>
          <cell r="X36">
            <v>285</v>
          </cell>
          <cell r="Y36">
            <v>8</v>
          </cell>
          <cell r="Z36">
            <v>1670</v>
          </cell>
          <cell r="AA36">
            <v>9</v>
          </cell>
          <cell r="AB36">
            <v>3</v>
          </cell>
          <cell r="AC36">
            <v>39</v>
          </cell>
          <cell r="AD36">
            <v>51</v>
          </cell>
          <cell r="AE36">
            <v>1721</v>
          </cell>
          <cell r="AF36">
            <v>5092</v>
          </cell>
          <cell r="AG36">
            <v>1</v>
          </cell>
          <cell r="AH36">
            <v>5</v>
          </cell>
          <cell r="AI36">
            <v>5</v>
          </cell>
          <cell r="AJ36">
            <v>97</v>
          </cell>
          <cell r="AK36">
            <v>0</v>
          </cell>
          <cell r="AL36">
            <v>0</v>
          </cell>
          <cell r="AM36">
            <v>108</v>
          </cell>
          <cell r="AN36">
            <v>0</v>
          </cell>
          <cell r="AO36">
            <v>12</v>
          </cell>
          <cell r="AP36">
            <v>12</v>
          </cell>
          <cell r="AQ36">
            <v>0</v>
          </cell>
          <cell r="AR36">
            <v>0</v>
          </cell>
          <cell r="AS36">
            <v>0</v>
          </cell>
          <cell r="AT36">
            <v>0</v>
          </cell>
          <cell r="AU36">
            <v>0</v>
          </cell>
          <cell r="AV36">
            <v>0</v>
          </cell>
          <cell r="AW36">
            <v>0</v>
          </cell>
          <cell r="AX36">
            <v>0</v>
          </cell>
          <cell r="AY36">
            <v>5</v>
          </cell>
          <cell r="AZ36">
            <v>1</v>
          </cell>
          <cell r="BA36">
            <v>8</v>
          </cell>
          <cell r="BB36">
            <v>7</v>
          </cell>
          <cell r="BC36">
            <v>0</v>
          </cell>
          <cell r="BD36">
            <v>21</v>
          </cell>
          <cell r="BE36">
            <v>0</v>
          </cell>
          <cell r="BF36">
            <v>0</v>
          </cell>
          <cell r="BG36">
            <v>0</v>
          </cell>
          <cell r="BH36">
            <v>0</v>
          </cell>
          <cell r="BI36">
            <v>0</v>
          </cell>
          <cell r="BJ36">
            <v>0</v>
          </cell>
          <cell r="BK36">
            <v>21</v>
          </cell>
          <cell r="BL36">
            <v>0</v>
          </cell>
          <cell r="BM36">
            <v>0</v>
          </cell>
          <cell r="BN36">
            <v>0</v>
          </cell>
          <cell r="BO36">
            <v>0</v>
          </cell>
          <cell r="BP36">
            <v>0</v>
          </cell>
        </row>
        <row r="37">
          <cell r="A37" t="str">
            <v>Yaxley</v>
          </cell>
          <cell r="C37">
            <v>269</v>
          </cell>
          <cell r="D37">
            <v>585</v>
          </cell>
          <cell r="E37">
            <v>7</v>
          </cell>
          <cell r="F37">
            <v>861</v>
          </cell>
          <cell r="G37">
            <v>54</v>
          </cell>
          <cell r="H37">
            <v>137</v>
          </cell>
          <cell r="I37">
            <v>0</v>
          </cell>
          <cell r="J37">
            <v>0</v>
          </cell>
          <cell r="K37">
            <v>0</v>
          </cell>
          <cell r="L37">
            <v>0</v>
          </cell>
          <cell r="M37">
            <v>0</v>
          </cell>
          <cell r="N37">
            <v>0</v>
          </cell>
          <cell r="O37">
            <v>191</v>
          </cell>
          <cell r="P37">
            <v>65</v>
          </cell>
          <cell r="Q37">
            <v>49</v>
          </cell>
          <cell r="R37">
            <v>2</v>
          </cell>
          <cell r="S37">
            <v>1</v>
          </cell>
          <cell r="T37">
            <v>117</v>
          </cell>
          <cell r="U37">
            <v>1169</v>
          </cell>
          <cell r="V37">
            <v>1235</v>
          </cell>
          <cell r="W37">
            <v>3</v>
          </cell>
          <cell r="X37">
            <v>154</v>
          </cell>
          <cell r="Y37">
            <v>9</v>
          </cell>
          <cell r="Z37">
            <v>1401</v>
          </cell>
          <cell r="AA37">
            <v>18</v>
          </cell>
          <cell r="AB37">
            <v>1</v>
          </cell>
          <cell r="AC37">
            <v>56</v>
          </cell>
          <cell r="AD37">
            <v>75</v>
          </cell>
          <cell r="AE37">
            <v>1476</v>
          </cell>
          <cell r="AF37">
            <v>2645</v>
          </cell>
          <cell r="AG37">
            <v>0</v>
          </cell>
          <cell r="AH37">
            <v>0</v>
          </cell>
          <cell r="AI37">
            <v>0</v>
          </cell>
          <cell r="AJ37">
            <v>23</v>
          </cell>
          <cell r="AK37">
            <v>0</v>
          </cell>
          <cell r="AL37">
            <v>0</v>
          </cell>
          <cell r="AM37">
            <v>23</v>
          </cell>
          <cell r="AN37">
            <v>0</v>
          </cell>
          <cell r="AO37">
            <v>6</v>
          </cell>
          <cell r="AP37">
            <v>6</v>
          </cell>
          <cell r="AQ37">
            <v>0</v>
          </cell>
          <cell r="AR37">
            <v>0</v>
          </cell>
          <cell r="AS37">
            <v>0</v>
          </cell>
          <cell r="AT37">
            <v>0</v>
          </cell>
          <cell r="AU37">
            <v>0</v>
          </cell>
          <cell r="AV37">
            <v>0</v>
          </cell>
          <cell r="AW37">
            <v>0</v>
          </cell>
          <cell r="AX37">
            <v>0</v>
          </cell>
          <cell r="AY37">
            <v>0</v>
          </cell>
          <cell r="AZ37">
            <v>1</v>
          </cell>
          <cell r="BA37">
            <v>0</v>
          </cell>
          <cell r="BB37">
            <v>1</v>
          </cell>
          <cell r="BC37">
            <v>0</v>
          </cell>
          <cell r="BD37">
            <v>2</v>
          </cell>
          <cell r="BE37">
            <v>0</v>
          </cell>
          <cell r="BF37">
            <v>0</v>
          </cell>
          <cell r="BG37">
            <v>0</v>
          </cell>
          <cell r="BH37">
            <v>0</v>
          </cell>
          <cell r="BI37">
            <v>0</v>
          </cell>
          <cell r="BJ37">
            <v>0</v>
          </cell>
          <cell r="BK37">
            <v>2</v>
          </cell>
          <cell r="BL37">
            <v>0</v>
          </cell>
          <cell r="BM37">
            <v>0</v>
          </cell>
          <cell r="BN37">
            <v>0</v>
          </cell>
          <cell r="BO37">
            <v>0</v>
          </cell>
          <cell r="BP37">
            <v>0</v>
          </cell>
        </row>
        <row r="38">
          <cell r="A38" t="str">
            <v>Grand Total</v>
          </cell>
          <cell r="C38">
            <v>13145</v>
          </cell>
          <cell r="D38">
            <v>33513</v>
          </cell>
          <cell r="E38">
            <v>642</v>
          </cell>
          <cell r="F38">
            <v>47300</v>
          </cell>
          <cell r="G38">
            <v>6069</v>
          </cell>
          <cell r="H38">
            <v>11651</v>
          </cell>
          <cell r="I38">
            <v>9</v>
          </cell>
          <cell r="J38">
            <v>25</v>
          </cell>
          <cell r="K38">
            <v>282</v>
          </cell>
          <cell r="L38">
            <v>165</v>
          </cell>
          <cell r="M38">
            <v>8</v>
          </cell>
          <cell r="N38">
            <v>0</v>
          </cell>
          <cell r="O38">
            <v>18209</v>
          </cell>
          <cell r="P38">
            <v>1990</v>
          </cell>
          <cell r="Q38">
            <v>1800</v>
          </cell>
          <cell r="R38">
            <v>110</v>
          </cell>
          <cell r="S38">
            <v>110</v>
          </cell>
          <cell r="T38">
            <v>4010</v>
          </cell>
          <cell r="U38">
            <v>69519</v>
          </cell>
          <cell r="V38">
            <v>65341</v>
          </cell>
          <cell r="W38">
            <v>162</v>
          </cell>
          <cell r="X38">
            <v>9772</v>
          </cell>
          <cell r="Y38">
            <v>399</v>
          </cell>
          <cell r="Z38">
            <v>75674</v>
          </cell>
          <cell r="AA38">
            <v>838</v>
          </cell>
          <cell r="AB38">
            <v>344</v>
          </cell>
          <cell r="AC38">
            <v>2296</v>
          </cell>
          <cell r="AD38">
            <v>3478</v>
          </cell>
          <cell r="AE38">
            <v>79152</v>
          </cell>
          <cell r="AF38">
            <v>148671</v>
          </cell>
          <cell r="AG38">
            <v>8</v>
          </cell>
          <cell r="AH38">
            <v>182</v>
          </cell>
          <cell r="AI38">
            <v>71</v>
          </cell>
          <cell r="AJ38">
            <v>1254</v>
          </cell>
          <cell r="AK38">
            <v>0</v>
          </cell>
          <cell r="AL38">
            <v>1</v>
          </cell>
          <cell r="AM38">
            <v>1516</v>
          </cell>
          <cell r="AN38">
            <v>2</v>
          </cell>
          <cell r="AO38">
            <v>949</v>
          </cell>
          <cell r="AP38">
            <v>951</v>
          </cell>
          <cell r="AQ38">
            <v>1</v>
          </cell>
          <cell r="AR38">
            <v>3</v>
          </cell>
          <cell r="AS38">
            <v>3</v>
          </cell>
          <cell r="AT38">
            <v>0</v>
          </cell>
          <cell r="AU38">
            <v>1</v>
          </cell>
          <cell r="AV38">
            <v>8</v>
          </cell>
          <cell r="AW38">
            <v>6</v>
          </cell>
          <cell r="AX38">
            <v>10</v>
          </cell>
          <cell r="AY38">
            <v>318</v>
          </cell>
          <cell r="AZ38">
            <v>184</v>
          </cell>
          <cell r="BA38">
            <v>278</v>
          </cell>
          <cell r="BB38">
            <v>203</v>
          </cell>
          <cell r="BC38">
            <v>24</v>
          </cell>
          <cell r="BD38">
            <v>1023</v>
          </cell>
          <cell r="BE38">
            <v>0</v>
          </cell>
          <cell r="BF38">
            <v>0</v>
          </cell>
          <cell r="BG38">
            <v>0</v>
          </cell>
          <cell r="BH38">
            <v>0</v>
          </cell>
          <cell r="BI38">
            <v>0</v>
          </cell>
          <cell r="BJ38">
            <v>0</v>
          </cell>
          <cell r="BK38">
            <v>1031</v>
          </cell>
          <cell r="BL38">
            <v>121</v>
          </cell>
          <cell r="BM38">
            <v>1</v>
          </cell>
          <cell r="BN38">
            <v>0</v>
          </cell>
          <cell r="BO38">
            <v>0</v>
          </cell>
          <cell r="BP38">
            <v>33</v>
          </cell>
        </row>
        <row r="40">
          <cell r="A40" t="str">
            <v>Library Access Points/Community or Jointly Run Libraries</v>
          </cell>
          <cell r="C40" t="str">
            <v>Adult
Fiction
Hardback</v>
          </cell>
          <cell r="D40" t="str">
            <v>Adult
Fiction
Paperback</v>
          </cell>
          <cell r="E40" t="str">
            <v>Quick
Pick
Fiction</v>
          </cell>
          <cell r="F40" t="str">
            <v>Total
Adult
Fiction</v>
          </cell>
          <cell r="G40" t="str">
            <v>Adult
Non-Fiction
Hardback</v>
          </cell>
          <cell r="H40" t="str">
            <v>Adult
Non-Fiction
Paperback</v>
          </cell>
          <cell r="I40" t="str">
            <v>Quick
Pick
Non-Fiction</v>
          </cell>
          <cell r="J40" t="str">
            <v>Magazine
for Loan</v>
          </cell>
          <cell r="K40" t="str">
            <v>Map</v>
          </cell>
          <cell r="L40" t="str">
            <v>Music &amp;
Vocal
Scores</v>
          </cell>
          <cell r="M40" t="str">
            <v>Inter-
Library
Loan</v>
          </cell>
          <cell r="N40" t="str">
            <v>Reference</v>
          </cell>
          <cell r="O40" t="str">
            <v>Total
Adult
Non
Fiction</v>
          </cell>
          <cell r="P40" t="str">
            <v>Adult
Fiction
Large Print
Hardback</v>
          </cell>
          <cell r="Q40" t="str">
            <v>Adult 
Fiction
Large Print
Paperback</v>
          </cell>
          <cell r="R40" t="str">
            <v>Adult
Non-fiction
Large Print
Hardback</v>
          </cell>
          <cell r="S40" t="str">
            <v>Adult
Non-fiction
Large Print
Paperback</v>
          </cell>
          <cell r="T40" t="str">
            <v>Total
Adult
Large
Print</v>
          </cell>
          <cell r="U40" t="str">
            <v>Total
Adult
Book
Issues</v>
          </cell>
          <cell r="V40" t="str">
            <v>Junior
Fiction</v>
          </cell>
          <cell r="W40" t="str">
            <v>Junior
Large
Print</v>
          </cell>
          <cell r="X40" t="str">
            <v>Junior
Non
Fiction</v>
          </cell>
          <cell r="Y40" t="str">
            <v>Picture
Books</v>
          </cell>
          <cell r="Z40" t="str">
            <v>Total
Junior
Books</v>
          </cell>
          <cell r="AA40" t="str">
            <v>Young
Adult</v>
          </cell>
          <cell r="AB40" t="str">
            <v>Young
Adult
Plus</v>
          </cell>
          <cell r="AC40" t="str">
            <v>Teen-
ager</v>
          </cell>
          <cell r="AD40" t="str">
            <v>Total
Young
Adult
Books</v>
          </cell>
          <cell r="AE40" t="str">
            <v>Total
Children's
Book
Issues</v>
          </cell>
          <cell r="AF40" t="str">
            <v>Total
Book
Issues</v>
          </cell>
          <cell r="AG40" t="str">
            <v>Adult
Spoken
Word
Cassette</v>
          </cell>
          <cell r="AH40" t="str">
            <v>Adult
Spoken Word
Cassette Set</v>
          </cell>
          <cell r="AI40" t="str">
            <v>Adult
Spoken
Word
CD</v>
          </cell>
          <cell r="AJ40" t="str">
            <v>Adult
Spoken
Word
CD Set</v>
          </cell>
          <cell r="AK40" t="str">
            <v>Adult
Spoken
Word
Free</v>
          </cell>
          <cell r="AL40" t="str">
            <v>MP3
Spoken Word
CD</v>
          </cell>
          <cell r="AM40" t="str">
            <v>Total
Adult
Spoken
Word</v>
          </cell>
          <cell r="AN40" t="str">
            <v>Children's
Spoken
Word
Cassette
Set</v>
          </cell>
          <cell r="AO40" t="str">
            <v>Children's
Spoken
Word
CD Set</v>
          </cell>
          <cell r="AP40" t="str">
            <v>Total
Children's
Spoken
Word</v>
          </cell>
          <cell r="AQ40" t="str">
            <v>Blu-Ray
U</v>
          </cell>
          <cell r="AR40" t="str">
            <v>Blu-Ray
PG</v>
          </cell>
          <cell r="AS40" t="str">
            <v>Blu-Ray
12</v>
          </cell>
          <cell r="AT40" t="str">
            <v>Blu-Ray
15</v>
          </cell>
          <cell r="AU40" t="str">
            <v>Blu-Ray
18</v>
          </cell>
          <cell r="AV40" t="str">
            <v>Total
Blu-Ray</v>
          </cell>
          <cell r="AW40" t="str">
            <v>DVD
Free</v>
          </cell>
          <cell r="AX40" t="str">
            <v>DVD
Short</v>
          </cell>
          <cell r="AY40" t="str">
            <v>DVD
U</v>
          </cell>
          <cell r="AZ40" t="str">
            <v>DVD
PG</v>
          </cell>
          <cell r="BA40" t="str">
            <v>DVD
12</v>
          </cell>
          <cell r="BB40" t="str">
            <v>DVD
15</v>
          </cell>
          <cell r="BC40" t="str">
            <v>DVD
18</v>
          </cell>
          <cell r="BD40" t="str">
            <v>Total
DVD</v>
          </cell>
          <cell r="BE40" t="str">
            <v>DVD
Premier
U</v>
          </cell>
          <cell r="BF40" t="str">
            <v>DVD
Premier
PG</v>
          </cell>
          <cell r="BG40" t="str">
            <v>DVD
Premier
12</v>
          </cell>
          <cell r="BH40" t="str">
            <v>DVD
Premier
15</v>
          </cell>
          <cell r="BI40" t="str">
            <v>DVD
Premier
18</v>
          </cell>
          <cell r="BJ40" t="str">
            <v>Total
DVD
Premier</v>
          </cell>
          <cell r="BK40" t="str">
            <v>Total
Blu-Ray
and DVD
Issues</v>
          </cell>
          <cell r="BL40" t="str">
            <v>Music
CD</v>
          </cell>
          <cell r="BM40" t="str">
            <v>CD-ROM</v>
          </cell>
          <cell r="BN40" t="str">
            <v>Local
Studies
Videos</v>
          </cell>
          <cell r="BO40" t="str">
            <v>A/V
Equipment</v>
          </cell>
          <cell r="BP40" t="str">
            <v>Devices
and
Electronics</v>
          </cell>
        </row>
        <row r="41">
          <cell r="A41" t="str">
            <v>Bassingbourn</v>
          </cell>
          <cell r="C41">
            <v>14</v>
          </cell>
          <cell r="D41">
            <v>199</v>
          </cell>
          <cell r="E41">
            <v>1</v>
          </cell>
          <cell r="F41">
            <v>214</v>
          </cell>
          <cell r="G41">
            <v>9</v>
          </cell>
          <cell r="H41">
            <v>16</v>
          </cell>
          <cell r="I41">
            <v>0</v>
          </cell>
          <cell r="J41">
            <v>0</v>
          </cell>
          <cell r="K41">
            <v>0</v>
          </cell>
          <cell r="L41">
            <v>1</v>
          </cell>
          <cell r="M41">
            <v>0</v>
          </cell>
          <cell r="N41">
            <v>0</v>
          </cell>
          <cell r="O41">
            <v>26</v>
          </cell>
          <cell r="P41">
            <v>1</v>
          </cell>
          <cell r="Q41">
            <v>4</v>
          </cell>
          <cell r="R41">
            <v>0</v>
          </cell>
          <cell r="S41">
            <v>0</v>
          </cell>
          <cell r="T41">
            <v>5</v>
          </cell>
          <cell r="U41">
            <v>245</v>
          </cell>
          <cell r="V41">
            <v>272</v>
          </cell>
          <cell r="W41">
            <v>16</v>
          </cell>
          <cell r="X41">
            <v>12</v>
          </cell>
          <cell r="Y41">
            <v>3</v>
          </cell>
          <cell r="Z41">
            <v>303</v>
          </cell>
          <cell r="AA41">
            <v>2</v>
          </cell>
          <cell r="AB41">
            <v>0</v>
          </cell>
          <cell r="AC41">
            <v>1</v>
          </cell>
          <cell r="AD41">
            <v>3</v>
          </cell>
          <cell r="AE41">
            <v>306</v>
          </cell>
          <cell r="AF41">
            <v>551</v>
          </cell>
          <cell r="AG41">
            <v>0</v>
          </cell>
          <cell r="AH41">
            <v>0</v>
          </cell>
          <cell r="AI41">
            <v>0</v>
          </cell>
          <cell r="AJ41">
            <v>0</v>
          </cell>
          <cell r="AK41">
            <v>0</v>
          </cell>
          <cell r="AL41">
            <v>0</v>
          </cell>
          <cell r="AM41">
            <v>0</v>
          </cell>
          <cell r="AN41">
            <v>0</v>
          </cell>
          <cell r="AO41">
            <v>0</v>
          </cell>
          <cell r="AP41">
            <v>0</v>
          </cell>
          <cell r="AQ41">
            <v>0</v>
          </cell>
          <cell r="AR41">
            <v>0</v>
          </cell>
          <cell r="AS41">
            <v>0</v>
          </cell>
          <cell r="AT41">
            <v>0</v>
          </cell>
          <cell r="AU41">
            <v>0</v>
          </cell>
          <cell r="AV41">
            <v>0</v>
          </cell>
          <cell r="AW41">
            <v>0</v>
          </cell>
          <cell r="AX41">
            <v>0</v>
          </cell>
          <cell r="AY41">
            <v>0</v>
          </cell>
          <cell r="AZ41">
            <v>0</v>
          </cell>
          <cell r="BA41">
            <v>0</v>
          </cell>
          <cell r="BB41">
            <v>0</v>
          </cell>
          <cell r="BC41">
            <v>0</v>
          </cell>
          <cell r="BD41">
            <v>0</v>
          </cell>
          <cell r="BE41">
            <v>0</v>
          </cell>
          <cell r="BF41">
            <v>0</v>
          </cell>
          <cell r="BG41">
            <v>0</v>
          </cell>
          <cell r="BH41">
            <v>0</v>
          </cell>
          <cell r="BI41">
            <v>0</v>
          </cell>
          <cell r="BJ41">
            <v>0</v>
          </cell>
          <cell r="BK41">
            <v>0</v>
          </cell>
          <cell r="BL41">
            <v>0</v>
          </cell>
          <cell r="BM41">
            <v>0</v>
          </cell>
          <cell r="BN41">
            <v>0</v>
          </cell>
          <cell r="BO41">
            <v>0</v>
          </cell>
          <cell r="BP41">
            <v>0</v>
          </cell>
        </row>
        <row r="42">
          <cell r="A42" t="str">
            <v>Bottisham</v>
          </cell>
          <cell r="C42">
            <v>49</v>
          </cell>
          <cell r="D42">
            <v>233</v>
          </cell>
          <cell r="E42">
            <v>6</v>
          </cell>
          <cell r="F42">
            <v>288</v>
          </cell>
          <cell r="G42">
            <v>17</v>
          </cell>
          <cell r="H42">
            <v>22</v>
          </cell>
          <cell r="I42">
            <v>1</v>
          </cell>
          <cell r="J42">
            <v>0</v>
          </cell>
          <cell r="K42">
            <v>0</v>
          </cell>
          <cell r="L42">
            <v>0</v>
          </cell>
          <cell r="M42">
            <v>0</v>
          </cell>
          <cell r="N42">
            <v>0</v>
          </cell>
          <cell r="O42">
            <v>40</v>
          </cell>
          <cell r="P42">
            <v>1</v>
          </cell>
          <cell r="Q42">
            <v>6</v>
          </cell>
          <cell r="R42">
            <v>0</v>
          </cell>
          <cell r="S42">
            <v>0</v>
          </cell>
          <cell r="T42">
            <v>7</v>
          </cell>
          <cell r="U42">
            <v>335</v>
          </cell>
          <cell r="V42">
            <v>747</v>
          </cell>
          <cell r="W42">
            <v>2</v>
          </cell>
          <cell r="X42">
            <v>124</v>
          </cell>
          <cell r="Y42">
            <v>60</v>
          </cell>
          <cell r="Z42">
            <v>933</v>
          </cell>
          <cell r="AA42">
            <v>198</v>
          </cell>
          <cell r="AB42">
            <v>36</v>
          </cell>
          <cell r="AC42">
            <v>14</v>
          </cell>
          <cell r="AD42">
            <v>248</v>
          </cell>
          <cell r="AE42">
            <v>1181</v>
          </cell>
          <cell r="AF42">
            <v>1516</v>
          </cell>
          <cell r="AG42">
            <v>0</v>
          </cell>
          <cell r="AH42">
            <v>0</v>
          </cell>
          <cell r="AI42">
            <v>0</v>
          </cell>
          <cell r="AJ42">
            <v>0</v>
          </cell>
          <cell r="AK42">
            <v>0</v>
          </cell>
          <cell r="AL42">
            <v>0</v>
          </cell>
          <cell r="AM42">
            <v>0</v>
          </cell>
          <cell r="AN42">
            <v>0</v>
          </cell>
          <cell r="AO42">
            <v>9</v>
          </cell>
          <cell r="AP42">
            <v>9</v>
          </cell>
          <cell r="AQ42">
            <v>0</v>
          </cell>
          <cell r="AR42">
            <v>0</v>
          </cell>
          <cell r="AS42">
            <v>0</v>
          </cell>
          <cell r="AT42">
            <v>0</v>
          </cell>
          <cell r="AU42">
            <v>0</v>
          </cell>
          <cell r="AV42">
            <v>0</v>
          </cell>
          <cell r="AW42">
            <v>0</v>
          </cell>
          <cell r="AX42">
            <v>0</v>
          </cell>
          <cell r="AY42">
            <v>0</v>
          </cell>
          <cell r="AZ42">
            <v>0</v>
          </cell>
          <cell r="BA42">
            <v>0</v>
          </cell>
          <cell r="BB42">
            <v>0</v>
          </cell>
          <cell r="BC42">
            <v>0</v>
          </cell>
          <cell r="BD42">
            <v>0</v>
          </cell>
          <cell r="BE42">
            <v>0</v>
          </cell>
          <cell r="BF42">
            <v>0</v>
          </cell>
          <cell r="BG42">
            <v>0</v>
          </cell>
          <cell r="BH42">
            <v>0</v>
          </cell>
          <cell r="BI42">
            <v>0</v>
          </cell>
          <cell r="BJ42">
            <v>0</v>
          </cell>
          <cell r="BK42">
            <v>0</v>
          </cell>
          <cell r="BL42">
            <v>0</v>
          </cell>
          <cell r="BM42">
            <v>0</v>
          </cell>
          <cell r="BN42">
            <v>0</v>
          </cell>
          <cell r="BO42">
            <v>0</v>
          </cell>
          <cell r="BP42">
            <v>0</v>
          </cell>
        </row>
        <row r="43">
          <cell r="A43" t="str">
            <v>Brampton</v>
          </cell>
          <cell r="C43">
            <v>28</v>
          </cell>
          <cell r="D43">
            <v>160</v>
          </cell>
          <cell r="E43">
            <v>0</v>
          </cell>
          <cell r="F43">
            <v>188</v>
          </cell>
          <cell r="G43">
            <v>4</v>
          </cell>
          <cell r="H43">
            <v>14</v>
          </cell>
          <cell r="I43">
            <v>0</v>
          </cell>
          <cell r="J43">
            <v>0</v>
          </cell>
          <cell r="K43">
            <v>0</v>
          </cell>
          <cell r="L43">
            <v>0</v>
          </cell>
          <cell r="M43">
            <v>0</v>
          </cell>
          <cell r="N43">
            <v>0</v>
          </cell>
          <cell r="O43">
            <v>18</v>
          </cell>
          <cell r="P43">
            <v>0</v>
          </cell>
          <cell r="Q43">
            <v>0</v>
          </cell>
          <cell r="R43">
            <v>0</v>
          </cell>
          <cell r="S43">
            <v>0</v>
          </cell>
          <cell r="T43">
            <v>0</v>
          </cell>
          <cell r="U43">
            <v>206</v>
          </cell>
          <cell r="V43">
            <v>216</v>
          </cell>
          <cell r="W43">
            <v>0</v>
          </cell>
          <cell r="X43">
            <v>17</v>
          </cell>
          <cell r="Y43">
            <v>8</v>
          </cell>
          <cell r="Z43">
            <v>241</v>
          </cell>
          <cell r="AA43">
            <v>7</v>
          </cell>
          <cell r="AB43">
            <v>2</v>
          </cell>
          <cell r="AC43">
            <v>3</v>
          </cell>
          <cell r="AD43">
            <v>12</v>
          </cell>
          <cell r="AE43">
            <v>253</v>
          </cell>
          <cell r="AF43">
            <v>459</v>
          </cell>
          <cell r="AG43">
            <v>0</v>
          </cell>
          <cell r="AH43">
            <v>0</v>
          </cell>
          <cell r="AI43">
            <v>0</v>
          </cell>
          <cell r="AJ43">
            <v>1</v>
          </cell>
          <cell r="AK43">
            <v>0</v>
          </cell>
          <cell r="AL43">
            <v>0</v>
          </cell>
          <cell r="AM43">
            <v>1</v>
          </cell>
          <cell r="AN43">
            <v>0</v>
          </cell>
          <cell r="AO43">
            <v>0</v>
          </cell>
          <cell r="AP43">
            <v>0</v>
          </cell>
          <cell r="AQ43">
            <v>0</v>
          </cell>
          <cell r="AR43">
            <v>0</v>
          </cell>
          <cell r="AS43">
            <v>0</v>
          </cell>
          <cell r="AT43">
            <v>0</v>
          </cell>
          <cell r="AU43">
            <v>0</v>
          </cell>
          <cell r="AV43">
            <v>0</v>
          </cell>
          <cell r="AW43">
            <v>0</v>
          </cell>
          <cell r="AX43">
            <v>0</v>
          </cell>
          <cell r="AY43">
            <v>0</v>
          </cell>
          <cell r="AZ43">
            <v>0</v>
          </cell>
          <cell r="BA43">
            <v>0</v>
          </cell>
          <cell r="BB43">
            <v>0</v>
          </cell>
          <cell r="BC43">
            <v>0</v>
          </cell>
          <cell r="BD43">
            <v>0</v>
          </cell>
          <cell r="BE43">
            <v>0</v>
          </cell>
          <cell r="BF43">
            <v>0</v>
          </cell>
          <cell r="BG43">
            <v>0</v>
          </cell>
          <cell r="BH43">
            <v>0</v>
          </cell>
          <cell r="BI43">
            <v>0</v>
          </cell>
          <cell r="BJ43">
            <v>0</v>
          </cell>
          <cell r="BK43">
            <v>0</v>
          </cell>
          <cell r="BL43">
            <v>0</v>
          </cell>
          <cell r="BM43">
            <v>0</v>
          </cell>
          <cell r="BN43">
            <v>0</v>
          </cell>
          <cell r="BO43">
            <v>0</v>
          </cell>
          <cell r="BP43">
            <v>0</v>
          </cell>
        </row>
        <row r="44">
          <cell r="A44" t="str">
            <v>Clay Farm</v>
          </cell>
          <cell r="C44">
            <v>70</v>
          </cell>
          <cell r="D44">
            <v>301</v>
          </cell>
          <cell r="E44">
            <v>0</v>
          </cell>
          <cell r="F44">
            <v>371</v>
          </cell>
          <cell r="G44">
            <v>87</v>
          </cell>
          <cell r="H44">
            <v>257</v>
          </cell>
          <cell r="I44">
            <v>0</v>
          </cell>
          <cell r="J44">
            <v>0</v>
          </cell>
          <cell r="K44">
            <v>0</v>
          </cell>
          <cell r="L44">
            <v>1</v>
          </cell>
          <cell r="M44">
            <v>0</v>
          </cell>
          <cell r="N44">
            <v>0</v>
          </cell>
          <cell r="O44">
            <v>345</v>
          </cell>
          <cell r="P44">
            <v>10</v>
          </cell>
          <cell r="Q44">
            <v>16</v>
          </cell>
          <cell r="R44">
            <v>1</v>
          </cell>
          <cell r="S44">
            <v>0</v>
          </cell>
          <cell r="T44">
            <v>27</v>
          </cell>
          <cell r="U44">
            <v>743</v>
          </cell>
          <cell r="V44">
            <v>2443</v>
          </cell>
          <cell r="W44">
            <v>1</v>
          </cell>
          <cell r="X44">
            <v>299</v>
          </cell>
          <cell r="Y44">
            <v>18</v>
          </cell>
          <cell r="Z44">
            <v>2761</v>
          </cell>
          <cell r="AA44">
            <v>42</v>
          </cell>
          <cell r="AB44">
            <v>7</v>
          </cell>
          <cell r="AC44">
            <v>45</v>
          </cell>
          <cell r="AD44">
            <v>94</v>
          </cell>
          <cell r="AE44">
            <v>2855</v>
          </cell>
          <cell r="AF44">
            <v>3598</v>
          </cell>
          <cell r="AG44">
            <v>0</v>
          </cell>
          <cell r="AH44">
            <v>4</v>
          </cell>
          <cell r="AI44">
            <v>0</v>
          </cell>
          <cell r="AJ44">
            <v>6</v>
          </cell>
          <cell r="AK44">
            <v>0</v>
          </cell>
          <cell r="AL44">
            <v>0</v>
          </cell>
          <cell r="AM44">
            <v>10</v>
          </cell>
          <cell r="AN44">
            <v>0</v>
          </cell>
          <cell r="AO44">
            <v>31</v>
          </cell>
          <cell r="AP44">
            <v>31</v>
          </cell>
          <cell r="AQ44">
            <v>0</v>
          </cell>
          <cell r="AR44">
            <v>0</v>
          </cell>
          <cell r="AS44">
            <v>0</v>
          </cell>
          <cell r="AT44">
            <v>0</v>
          </cell>
          <cell r="AU44">
            <v>0</v>
          </cell>
          <cell r="AV44">
            <v>0</v>
          </cell>
          <cell r="AW44">
            <v>0</v>
          </cell>
          <cell r="AX44">
            <v>0</v>
          </cell>
          <cell r="AY44">
            <v>1</v>
          </cell>
          <cell r="AZ44">
            <v>0</v>
          </cell>
          <cell r="BA44">
            <v>0</v>
          </cell>
          <cell r="BB44">
            <v>0</v>
          </cell>
          <cell r="BC44">
            <v>0</v>
          </cell>
          <cell r="BD44">
            <v>1</v>
          </cell>
          <cell r="BE44">
            <v>0</v>
          </cell>
          <cell r="BF44">
            <v>0</v>
          </cell>
          <cell r="BG44">
            <v>0</v>
          </cell>
          <cell r="BH44">
            <v>0</v>
          </cell>
          <cell r="BI44">
            <v>0</v>
          </cell>
          <cell r="BJ44">
            <v>0</v>
          </cell>
          <cell r="BK44">
            <v>1</v>
          </cell>
          <cell r="BL44">
            <v>0</v>
          </cell>
          <cell r="BM44">
            <v>0</v>
          </cell>
          <cell r="BN44">
            <v>0</v>
          </cell>
          <cell r="BO44">
            <v>0</v>
          </cell>
          <cell r="BP44">
            <v>1</v>
          </cell>
        </row>
        <row r="45">
          <cell r="A45" t="str">
            <v>Fulbourn</v>
          </cell>
          <cell r="C45">
            <v>63</v>
          </cell>
          <cell r="D45">
            <v>347</v>
          </cell>
          <cell r="E45">
            <v>2</v>
          </cell>
          <cell r="F45">
            <v>412</v>
          </cell>
          <cell r="G45">
            <v>42</v>
          </cell>
          <cell r="H45">
            <v>49</v>
          </cell>
          <cell r="I45">
            <v>0</v>
          </cell>
          <cell r="J45">
            <v>0</v>
          </cell>
          <cell r="K45">
            <v>2</v>
          </cell>
          <cell r="L45">
            <v>0</v>
          </cell>
          <cell r="M45">
            <v>0</v>
          </cell>
          <cell r="N45">
            <v>0</v>
          </cell>
          <cell r="O45">
            <v>93</v>
          </cell>
          <cell r="P45">
            <v>3</v>
          </cell>
          <cell r="Q45">
            <v>11</v>
          </cell>
          <cell r="R45">
            <v>0</v>
          </cell>
          <cell r="S45">
            <v>0</v>
          </cell>
          <cell r="T45">
            <v>14</v>
          </cell>
          <cell r="U45">
            <v>519</v>
          </cell>
          <cell r="V45">
            <v>659</v>
          </cell>
          <cell r="W45">
            <v>0</v>
          </cell>
          <cell r="X45">
            <v>60</v>
          </cell>
          <cell r="Y45">
            <v>9</v>
          </cell>
          <cell r="Z45">
            <v>728</v>
          </cell>
          <cell r="AA45">
            <v>46</v>
          </cell>
          <cell r="AB45">
            <v>12</v>
          </cell>
          <cell r="AC45">
            <v>12</v>
          </cell>
          <cell r="AD45">
            <v>70</v>
          </cell>
          <cell r="AE45">
            <v>798</v>
          </cell>
          <cell r="AF45">
            <v>1317</v>
          </cell>
          <cell r="AG45">
            <v>0</v>
          </cell>
          <cell r="AH45">
            <v>0</v>
          </cell>
          <cell r="AI45">
            <v>0</v>
          </cell>
          <cell r="AJ45">
            <v>0</v>
          </cell>
          <cell r="AK45">
            <v>0</v>
          </cell>
          <cell r="AL45">
            <v>0</v>
          </cell>
          <cell r="AM45">
            <v>0</v>
          </cell>
          <cell r="AN45">
            <v>0</v>
          </cell>
          <cell r="AO45">
            <v>1</v>
          </cell>
          <cell r="AP45">
            <v>1</v>
          </cell>
          <cell r="AQ45">
            <v>0</v>
          </cell>
          <cell r="AR45">
            <v>0</v>
          </cell>
          <cell r="AS45">
            <v>0</v>
          </cell>
          <cell r="AT45">
            <v>0</v>
          </cell>
          <cell r="AU45">
            <v>0</v>
          </cell>
          <cell r="AV45">
            <v>0</v>
          </cell>
          <cell r="AW45">
            <v>0</v>
          </cell>
          <cell r="AX45">
            <v>0</v>
          </cell>
          <cell r="AY45">
            <v>1</v>
          </cell>
          <cell r="AZ45">
            <v>0</v>
          </cell>
          <cell r="BA45">
            <v>0</v>
          </cell>
          <cell r="BB45">
            <v>1</v>
          </cell>
          <cell r="BC45">
            <v>0</v>
          </cell>
          <cell r="BD45">
            <v>2</v>
          </cell>
          <cell r="BE45">
            <v>0</v>
          </cell>
          <cell r="BF45">
            <v>0</v>
          </cell>
          <cell r="BG45">
            <v>0</v>
          </cell>
          <cell r="BH45">
            <v>0</v>
          </cell>
          <cell r="BI45">
            <v>0</v>
          </cell>
          <cell r="BJ45">
            <v>0</v>
          </cell>
          <cell r="BK45">
            <v>2</v>
          </cell>
          <cell r="BL45">
            <v>0</v>
          </cell>
          <cell r="BM45">
            <v>0</v>
          </cell>
          <cell r="BN45">
            <v>0</v>
          </cell>
          <cell r="BO45">
            <v>0</v>
          </cell>
          <cell r="BP45">
            <v>0</v>
          </cell>
        </row>
        <row r="46">
          <cell r="A46" t="str">
            <v>Gamlingay</v>
          </cell>
          <cell r="C46">
            <v>40</v>
          </cell>
          <cell r="D46">
            <v>180</v>
          </cell>
          <cell r="E46">
            <v>0</v>
          </cell>
          <cell r="F46">
            <v>220</v>
          </cell>
          <cell r="G46">
            <v>34</v>
          </cell>
          <cell r="H46">
            <v>24</v>
          </cell>
          <cell r="I46">
            <v>0</v>
          </cell>
          <cell r="J46">
            <v>0</v>
          </cell>
          <cell r="K46">
            <v>0</v>
          </cell>
          <cell r="L46">
            <v>0</v>
          </cell>
          <cell r="M46">
            <v>0</v>
          </cell>
          <cell r="N46">
            <v>0</v>
          </cell>
          <cell r="O46">
            <v>58</v>
          </cell>
          <cell r="P46">
            <v>5</v>
          </cell>
          <cell r="Q46">
            <v>17</v>
          </cell>
          <cell r="R46">
            <v>0</v>
          </cell>
          <cell r="S46">
            <v>0</v>
          </cell>
          <cell r="T46">
            <v>22</v>
          </cell>
          <cell r="U46">
            <v>300</v>
          </cell>
          <cell r="V46">
            <v>362</v>
          </cell>
          <cell r="W46">
            <v>0</v>
          </cell>
          <cell r="X46">
            <v>30</v>
          </cell>
          <cell r="Y46">
            <v>1</v>
          </cell>
          <cell r="Z46">
            <v>393</v>
          </cell>
          <cell r="AA46">
            <v>17</v>
          </cell>
          <cell r="AB46">
            <v>0</v>
          </cell>
          <cell r="AC46">
            <v>21</v>
          </cell>
          <cell r="AD46">
            <v>38</v>
          </cell>
          <cell r="AE46">
            <v>431</v>
          </cell>
          <cell r="AF46">
            <v>731</v>
          </cell>
          <cell r="AG46">
            <v>0</v>
          </cell>
          <cell r="AH46">
            <v>0</v>
          </cell>
          <cell r="AI46">
            <v>0</v>
          </cell>
          <cell r="AJ46">
            <v>1</v>
          </cell>
          <cell r="AK46">
            <v>0</v>
          </cell>
          <cell r="AL46">
            <v>0</v>
          </cell>
          <cell r="AM46">
            <v>1</v>
          </cell>
          <cell r="AN46">
            <v>0</v>
          </cell>
          <cell r="AO46">
            <v>0</v>
          </cell>
          <cell r="AP46">
            <v>0</v>
          </cell>
          <cell r="AQ46">
            <v>0</v>
          </cell>
          <cell r="AR46">
            <v>0</v>
          </cell>
          <cell r="AS46">
            <v>0</v>
          </cell>
          <cell r="AT46">
            <v>0</v>
          </cell>
          <cell r="AU46">
            <v>0</v>
          </cell>
          <cell r="AV46">
            <v>0</v>
          </cell>
          <cell r="AW46">
            <v>0</v>
          </cell>
          <cell r="AX46">
            <v>0</v>
          </cell>
          <cell r="AY46">
            <v>1</v>
          </cell>
          <cell r="AZ46">
            <v>0</v>
          </cell>
          <cell r="BA46">
            <v>1</v>
          </cell>
          <cell r="BB46">
            <v>0</v>
          </cell>
          <cell r="BC46">
            <v>0</v>
          </cell>
          <cell r="BD46">
            <v>2</v>
          </cell>
          <cell r="BE46">
            <v>0</v>
          </cell>
          <cell r="BF46">
            <v>0</v>
          </cell>
          <cell r="BG46">
            <v>0</v>
          </cell>
          <cell r="BH46">
            <v>0</v>
          </cell>
          <cell r="BI46">
            <v>0</v>
          </cell>
          <cell r="BJ46">
            <v>0</v>
          </cell>
          <cell r="BK46">
            <v>2</v>
          </cell>
          <cell r="BL46">
            <v>0</v>
          </cell>
          <cell r="BM46">
            <v>0</v>
          </cell>
          <cell r="BN46">
            <v>0</v>
          </cell>
          <cell r="BO46">
            <v>0</v>
          </cell>
          <cell r="BP46">
            <v>0</v>
          </cell>
        </row>
        <row r="47">
          <cell r="A47" t="str">
            <v>Haddenham</v>
          </cell>
          <cell r="C47">
            <v>17</v>
          </cell>
          <cell r="D47">
            <v>411</v>
          </cell>
          <cell r="E47">
            <v>0</v>
          </cell>
          <cell r="F47">
            <v>428</v>
          </cell>
          <cell r="G47">
            <v>26</v>
          </cell>
          <cell r="H47">
            <v>25</v>
          </cell>
          <cell r="I47">
            <v>0</v>
          </cell>
          <cell r="J47">
            <v>0</v>
          </cell>
          <cell r="K47">
            <v>0</v>
          </cell>
          <cell r="L47">
            <v>0</v>
          </cell>
          <cell r="M47">
            <v>0</v>
          </cell>
          <cell r="N47">
            <v>0</v>
          </cell>
          <cell r="O47">
            <v>51</v>
          </cell>
          <cell r="P47">
            <v>2</v>
          </cell>
          <cell r="Q47">
            <v>3</v>
          </cell>
          <cell r="R47">
            <v>0</v>
          </cell>
          <cell r="S47">
            <v>0</v>
          </cell>
          <cell r="T47">
            <v>5</v>
          </cell>
          <cell r="U47">
            <v>484</v>
          </cell>
          <cell r="V47">
            <v>376</v>
          </cell>
          <cell r="W47">
            <v>0</v>
          </cell>
          <cell r="X47">
            <v>40</v>
          </cell>
          <cell r="Y47">
            <v>0</v>
          </cell>
          <cell r="Z47">
            <v>416</v>
          </cell>
          <cell r="AA47">
            <v>29</v>
          </cell>
          <cell r="AB47">
            <v>3</v>
          </cell>
          <cell r="AC47">
            <v>6</v>
          </cell>
          <cell r="AD47">
            <v>38</v>
          </cell>
          <cell r="AE47">
            <v>454</v>
          </cell>
          <cell r="AF47">
            <v>938</v>
          </cell>
          <cell r="AG47">
            <v>0</v>
          </cell>
          <cell r="AH47">
            <v>0</v>
          </cell>
          <cell r="AI47">
            <v>0</v>
          </cell>
          <cell r="AJ47">
            <v>1</v>
          </cell>
          <cell r="AK47">
            <v>0</v>
          </cell>
          <cell r="AL47">
            <v>0</v>
          </cell>
          <cell r="AM47">
            <v>1</v>
          </cell>
          <cell r="AN47">
            <v>0</v>
          </cell>
          <cell r="AO47">
            <v>1</v>
          </cell>
          <cell r="AP47">
            <v>1</v>
          </cell>
          <cell r="AQ47">
            <v>0</v>
          </cell>
          <cell r="AR47">
            <v>0</v>
          </cell>
          <cell r="AS47">
            <v>0</v>
          </cell>
          <cell r="AT47">
            <v>0</v>
          </cell>
          <cell r="AU47">
            <v>0</v>
          </cell>
          <cell r="AV47">
            <v>0</v>
          </cell>
          <cell r="AW47">
            <v>0</v>
          </cell>
          <cell r="AX47">
            <v>0</v>
          </cell>
          <cell r="AY47">
            <v>0</v>
          </cell>
          <cell r="AZ47">
            <v>0</v>
          </cell>
          <cell r="BA47">
            <v>0</v>
          </cell>
          <cell r="BB47">
            <v>0</v>
          </cell>
          <cell r="BC47">
            <v>0</v>
          </cell>
          <cell r="BD47">
            <v>0</v>
          </cell>
          <cell r="BE47">
            <v>0</v>
          </cell>
          <cell r="BF47">
            <v>0</v>
          </cell>
          <cell r="BG47">
            <v>0</v>
          </cell>
          <cell r="BH47">
            <v>0</v>
          </cell>
          <cell r="BI47">
            <v>0</v>
          </cell>
          <cell r="BJ47">
            <v>0</v>
          </cell>
          <cell r="BK47">
            <v>0</v>
          </cell>
          <cell r="BL47">
            <v>0</v>
          </cell>
          <cell r="BM47">
            <v>0</v>
          </cell>
          <cell r="BN47">
            <v>0</v>
          </cell>
          <cell r="BO47">
            <v>0</v>
          </cell>
          <cell r="BP47">
            <v>0</v>
          </cell>
        </row>
        <row r="48">
          <cell r="A48" t="str">
            <v>Little Downham</v>
          </cell>
          <cell r="C48">
            <v>6</v>
          </cell>
          <cell r="D48">
            <v>76</v>
          </cell>
          <cell r="E48">
            <v>4</v>
          </cell>
          <cell r="F48">
            <v>86</v>
          </cell>
          <cell r="G48">
            <v>0</v>
          </cell>
          <cell r="H48">
            <v>4</v>
          </cell>
          <cell r="I48">
            <v>0</v>
          </cell>
          <cell r="J48">
            <v>0</v>
          </cell>
          <cell r="K48">
            <v>0</v>
          </cell>
          <cell r="L48">
            <v>0</v>
          </cell>
          <cell r="M48">
            <v>0</v>
          </cell>
          <cell r="N48">
            <v>0</v>
          </cell>
          <cell r="O48">
            <v>4</v>
          </cell>
          <cell r="P48">
            <v>1</v>
          </cell>
          <cell r="Q48">
            <v>6</v>
          </cell>
          <cell r="R48">
            <v>1</v>
          </cell>
          <cell r="S48">
            <v>1</v>
          </cell>
          <cell r="T48">
            <v>9</v>
          </cell>
          <cell r="U48">
            <v>99</v>
          </cell>
          <cell r="V48">
            <v>25</v>
          </cell>
          <cell r="W48">
            <v>0</v>
          </cell>
          <cell r="X48">
            <v>1</v>
          </cell>
          <cell r="Y48">
            <v>0</v>
          </cell>
          <cell r="Z48">
            <v>26</v>
          </cell>
          <cell r="AA48">
            <v>1</v>
          </cell>
          <cell r="AB48">
            <v>0</v>
          </cell>
          <cell r="AC48">
            <v>0</v>
          </cell>
          <cell r="AD48">
            <v>1</v>
          </cell>
          <cell r="AE48">
            <v>27</v>
          </cell>
          <cell r="AF48">
            <v>126</v>
          </cell>
          <cell r="AG48">
            <v>0</v>
          </cell>
          <cell r="AH48">
            <v>0</v>
          </cell>
          <cell r="AI48">
            <v>0</v>
          </cell>
          <cell r="AJ48">
            <v>0</v>
          </cell>
          <cell r="AK48">
            <v>0</v>
          </cell>
          <cell r="AL48">
            <v>0</v>
          </cell>
          <cell r="AM48">
            <v>0</v>
          </cell>
          <cell r="AN48">
            <v>0</v>
          </cell>
          <cell r="AO48">
            <v>0</v>
          </cell>
          <cell r="AP48">
            <v>0</v>
          </cell>
          <cell r="AQ48">
            <v>0</v>
          </cell>
          <cell r="AR48">
            <v>0</v>
          </cell>
          <cell r="AS48">
            <v>0</v>
          </cell>
          <cell r="AT48">
            <v>0</v>
          </cell>
          <cell r="AU48">
            <v>0</v>
          </cell>
          <cell r="AV48">
            <v>0</v>
          </cell>
          <cell r="AW48">
            <v>0</v>
          </cell>
          <cell r="AX48">
            <v>0</v>
          </cell>
          <cell r="AY48">
            <v>0</v>
          </cell>
          <cell r="AZ48">
            <v>0</v>
          </cell>
          <cell r="BA48">
            <v>0</v>
          </cell>
          <cell r="BB48">
            <v>0</v>
          </cell>
          <cell r="BC48">
            <v>0</v>
          </cell>
          <cell r="BD48">
            <v>0</v>
          </cell>
          <cell r="BE48">
            <v>0</v>
          </cell>
          <cell r="BF48">
            <v>0</v>
          </cell>
          <cell r="BG48">
            <v>0</v>
          </cell>
          <cell r="BH48">
            <v>0</v>
          </cell>
          <cell r="BI48">
            <v>0</v>
          </cell>
          <cell r="BJ48">
            <v>0</v>
          </cell>
          <cell r="BK48">
            <v>0</v>
          </cell>
          <cell r="BL48">
            <v>0</v>
          </cell>
          <cell r="BM48">
            <v>0</v>
          </cell>
          <cell r="BN48">
            <v>0</v>
          </cell>
          <cell r="BO48">
            <v>0</v>
          </cell>
          <cell r="BP48">
            <v>0</v>
          </cell>
        </row>
        <row r="49">
          <cell r="A49" t="str">
            <v>Melbourn</v>
          </cell>
          <cell r="C49">
            <v>31</v>
          </cell>
          <cell r="D49">
            <v>292</v>
          </cell>
          <cell r="E49">
            <v>0</v>
          </cell>
          <cell r="F49">
            <v>323</v>
          </cell>
          <cell r="G49">
            <v>6</v>
          </cell>
          <cell r="H49">
            <v>24</v>
          </cell>
          <cell r="I49">
            <v>0</v>
          </cell>
          <cell r="J49">
            <v>0</v>
          </cell>
          <cell r="K49">
            <v>0</v>
          </cell>
          <cell r="L49">
            <v>0</v>
          </cell>
          <cell r="M49">
            <v>0</v>
          </cell>
          <cell r="N49">
            <v>0</v>
          </cell>
          <cell r="O49">
            <v>30</v>
          </cell>
          <cell r="P49">
            <v>2</v>
          </cell>
          <cell r="Q49">
            <v>10</v>
          </cell>
          <cell r="R49">
            <v>2</v>
          </cell>
          <cell r="S49">
            <v>0</v>
          </cell>
          <cell r="T49">
            <v>14</v>
          </cell>
          <cell r="U49">
            <v>367</v>
          </cell>
          <cell r="V49">
            <v>456</v>
          </cell>
          <cell r="W49">
            <v>0</v>
          </cell>
          <cell r="X49">
            <v>7</v>
          </cell>
          <cell r="Y49">
            <v>5</v>
          </cell>
          <cell r="Z49">
            <v>468</v>
          </cell>
          <cell r="AA49">
            <v>4</v>
          </cell>
          <cell r="AB49">
            <v>2</v>
          </cell>
          <cell r="AC49">
            <v>2</v>
          </cell>
          <cell r="AD49">
            <v>8</v>
          </cell>
          <cell r="AE49">
            <v>476</v>
          </cell>
          <cell r="AF49">
            <v>843</v>
          </cell>
          <cell r="AG49">
            <v>0</v>
          </cell>
          <cell r="AH49">
            <v>0</v>
          </cell>
          <cell r="AI49">
            <v>0</v>
          </cell>
          <cell r="AJ49">
            <v>0</v>
          </cell>
          <cell r="AK49">
            <v>0</v>
          </cell>
          <cell r="AL49">
            <v>0</v>
          </cell>
          <cell r="AM49">
            <v>0</v>
          </cell>
          <cell r="AN49">
            <v>0</v>
          </cell>
          <cell r="AO49">
            <v>0</v>
          </cell>
          <cell r="AP49">
            <v>0</v>
          </cell>
          <cell r="AQ49">
            <v>0</v>
          </cell>
          <cell r="AR49">
            <v>0</v>
          </cell>
          <cell r="AS49">
            <v>0</v>
          </cell>
          <cell r="AT49">
            <v>0</v>
          </cell>
          <cell r="AU49">
            <v>0</v>
          </cell>
          <cell r="AV49">
            <v>0</v>
          </cell>
          <cell r="AW49">
            <v>0</v>
          </cell>
          <cell r="AX49">
            <v>0</v>
          </cell>
          <cell r="AY49">
            <v>0</v>
          </cell>
          <cell r="AZ49">
            <v>0</v>
          </cell>
          <cell r="BA49">
            <v>0</v>
          </cell>
          <cell r="BB49">
            <v>0</v>
          </cell>
          <cell r="BC49">
            <v>0</v>
          </cell>
          <cell r="BD49">
            <v>0</v>
          </cell>
          <cell r="BE49">
            <v>0</v>
          </cell>
          <cell r="BF49">
            <v>0</v>
          </cell>
          <cell r="BG49">
            <v>0</v>
          </cell>
          <cell r="BH49">
            <v>0</v>
          </cell>
          <cell r="BI49">
            <v>0</v>
          </cell>
          <cell r="BJ49">
            <v>0</v>
          </cell>
          <cell r="BK49">
            <v>0</v>
          </cell>
          <cell r="BL49">
            <v>0</v>
          </cell>
          <cell r="BM49">
            <v>0</v>
          </cell>
          <cell r="BN49">
            <v>0</v>
          </cell>
          <cell r="BO49">
            <v>0</v>
          </cell>
          <cell r="BP49">
            <v>0</v>
          </cell>
        </row>
        <row r="50">
          <cell r="A50" t="str">
            <v>Somersham</v>
          </cell>
          <cell r="C50">
            <v>53</v>
          </cell>
          <cell r="D50">
            <v>229</v>
          </cell>
          <cell r="E50">
            <v>0</v>
          </cell>
          <cell r="F50">
            <v>282</v>
          </cell>
          <cell r="G50">
            <v>27</v>
          </cell>
          <cell r="H50">
            <v>46</v>
          </cell>
          <cell r="I50">
            <v>0</v>
          </cell>
          <cell r="J50">
            <v>0</v>
          </cell>
          <cell r="K50">
            <v>0</v>
          </cell>
          <cell r="L50">
            <v>0</v>
          </cell>
          <cell r="M50">
            <v>0</v>
          </cell>
          <cell r="N50">
            <v>0</v>
          </cell>
          <cell r="O50">
            <v>73</v>
          </cell>
          <cell r="P50">
            <v>7</v>
          </cell>
          <cell r="Q50">
            <v>9</v>
          </cell>
          <cell r="R50">
            <v>0</v>
          </cell>
          <cell r="S50">
            <v>0</v>
          </cell>
          <cell r="T50">
            <v>16</v>
          </cell>
          <cell r="U50">
            <v>371</v>
          </cell>
          <cell r="V50">
            <v>451</v>
          </cell>
          <cell r="W50">
            <v>1</v>
          </cell>
          <cell r="X50">
            <v>60</v>
          </cell>
          <cell r="Y50">
            <v>15</v>
          </cell>
          <cell r="Z50">
            <v>527</v>
          </cell>
          <cell r="AA50">
            <v>7</v>
          </cell>
          <cell r="AB50">
            <v>7</v>
          </cell>
          <cell r="AC50">
            <v>3</v>
          </cell>
          <cell r="AD50">
            <v>17</v>
          </cell>
          <cell r="AE50">
            <v>544</v>
          </cell>
          <cell r="AF50">
            <v>915</v>
          </cell>
          <cell r="AG50">
            <v>0</v>
          </cell>
          <cell r="AH50">
            <v>1</v>
          </cell>
          <cell r="AI50">
            <v>0</v>
          </cell>
          <cell r="AJ50">
            <v>3</v>
          </cell>
          <cell r="AK50">
            <v>0</v>
          </cell>
          <cell r="AL50">
            <v>0</v>
          </cell>
          <cell r="AM50">
            <v>4</v>
          </cell>
          <cell r="AN50">
            <v>0</v>
          </cell>
          <cell r="AO50">
            <v>3</v>
          </cell>
          <cell r="AP50">
            <v>3</v>
          </cell>
          <cell r="AQ50">
            <v>0</v>
          </cell>
          <cell r="AR50">
            <v>0</v>
          </cell>
          <cell r="AS50">
            <v>0</v>
          </cell>
          <cell r="AT50">
            <v>0</v>
          </cell>
          <cell r="AU50">
            <v>0</v>
          </cell>
          <cell r="AV50">
            <v>0</v>
          </cell>
          <cell r="AW50">
            <v>0</v>
          </cell>
          <cell r="AX50">
            <v>0</v>
          </cell>
          <cell r="AY50">
            <v>1</v>
          </cell>
          <cell r="AZ50">
            <v>0</v>
          </cell>
          <cell r="BA50">
            <v>0</v>
          </cell>
          <cell r="BB50">
            <v>0</v>
          </cell>
          <cell r="BC50">
            <v>0</v>
          </cell>
          <cell r="BD50">
            <v>1</v>
          </cell>
          <cell r="BE50">
            <v>0</v>
          </cell>
          <cell r="BF50">
            <v>0</v>
          </cell>
          <cell r="BG50">
            <v>0</v>
          </cell>
          <cell r="BH50">
            <v>0</v>
          </cell>
          <cell r="BI50">
            <v>0</v>
          </cell>
          <cell r="BJ50">
            <v>0</v>
          </cell>
          <cell r="BK50">
            <v>1</v>
          </cell>
          <cell r="BL50">
            <v>0</v>
          </cell>
          <cell r="BM50">
            <v>0</v>
          </cell>
          <cell r="BN50">
            <v>0</v>
          </cell>
          <cell r="BO50">
            <v>0</v>
          </cell>
          <cell r="BP50">
            <v>0</v>
          </cell>
        </row>
        <row r="51">
          <cell r="A51" t="str">
            <v>Swavesey</v>
          </cell>
          <cell r="C51">
            <v>6</v>
          </cell>
          <cell r="D51">
            <v>106</v>
          </cell>
          <cell r="E51">
            <v>5</v>
          </cell>
          <cell r="F51">
            <v>117</v>
          </cell>
          <cell r="G51">
            <v>15</v>
          </cell>
          <cell r="H51">
            <v>10</v>
          </cell>
          <cell r="I51">
            <v>0</v>
          </cell>
          <cell r="J51">
            <v>0</v>
          </cell>
          <cell r="K51">
            <v>0</v>
          </cell>
          <cell r="L51">
            <v>0</v>
          </cell>
          <cell r="M51">
            <v>0</v>
          </cell>
          <cell r="N51">
            <v>0</v>
          </cell>
          <cell r="O51">
            <v>25</v>
          </cell>
          <cell r="P51">
            <v>0</v>
          </cell>
          <cell r="Q51">
            <v>0</v>
          </cell>
          <cell r="R51">
            <v>0</v>
          </cell>
          <cell r="S51">
            <v>0</v>
          </cell>
          <cell r="T51">
            <v>0</v>
          </cell>
          <cell r="U51">
            <v>142</v>
          </cell>
          <cell r="V51">
            <v>157</v>
          </cell>
          <cell r="W51">
            <v>0</v>
          </cell>
          <cell r="X51">
            <v>24</v>
          </cell>
          <cell r="Y51">
            <v>4</v>
          </cell>
          <cell r="Z51">
            <v>185</v>
          </cell>
          <cell r="AA51">
            <v>13</v>
          </cell>
          <cell r="AB51">
            <v>2</v>
          </cell>
          <cell r="AC51">
            <v>5</v>
          </cell>
          <cell r="AD51">
            <v>20</v>
          </cell>
          <cell r="AE51">
            <v>205</v>
          </cell>
          <cell r="AF51">
            <v>347</v>
          </cell>
          <cell r="AG51">
            <v>0</v>
          </cell>
          <cell r="AH51">
            <v>0</v>
          </cell>
          <cell r="AI51">
            <v>0</v>
          </cell>
          <cell r="AJ51">
            <v>1</v>
          </cell>
          <cell r="AK51">
            <v>0</v>
          </cell>
          <cell r="AL51">
            <v>0</v>
          </cell>
          <cell r="AM51">
            <v>1</v>
          </cell>
          <cell r="AN51">
            <v>0</v>
          </cell>
          <cell r="AO51">
            <v>1</v>
          </cell>
          <cell r="AP51">
            <v>1</v>
          </cell>
          <cell r="AQ51">
            <v>0</v>
          </cell>
          <cell r="AR51">
            <v>0</v>
          </cell>
          <cell r="AS51">
            <v>0</v>
          </cell>
          <cell r="AT51">
            <v>0</v>
          </cell>
          <cell r="AU51">
            <v>0</v>
          </cell>
          <cell r="AV51">
            <v>0</v>
          </cell>
          <cell r="AW51">
            <v>0</v>
          </cell>
          <cell r="AX51">
            <v>0</v>
          </cell>
          <cell r="AY51">
            <v>0</v>
          </cell>
          <cell r="AZ51">
            <v>0</v>
          </cell>
          <cell r="BA51">
            <v>0</v>
          </cell>
          <cell r="BB51">
            <v>0</v>
          </cell>
          <cell r="BC51">
            <v>0</v>
          </cell>
          <cell r="BD51">
            <v>0</v>
          </cell>
          <cell r="BE51">
            <v>0</v>
          </cell>
          <cell r="BF51">
            <v>0</v>
          </cell>
          <cell r="BG51">
            <v>0</v>
          </cell>
          <cell r="BH51">
            <v>0</v>
          </cell>
          <cell r="BI51">
            <v>0</v>
          </cell>
          <cell r="BJ51">
            <v>0</v>
          </cell>
          <cell r="BK51">
            <v>0</v>
          </cell>
          <cell r="BL51">
            <v>0</v>
          </cell>
          <cell r="BM51">
            <v>0</v>
          </cell>
          <cell r="BN51">
            <v>0</v>
          </cell>
          <cell r="BO51">
            <v>0</v>
          </cell>
          <cell r="BP51">
            <v>0</v>
          </cell>
        </row>
        <row r="52">
          <cell r="A52" t="str">
            <v>Waterbeach</v>
          </cell>
          <cell r="C52">
            <v>16</v>
          </cell>
          <cell r="D52">
            <v>258</v>
          </cell>
          <cell r="E52">
            <v>3</v>
          </cell>
          <cell r="F52">
            <v>277</v>
          </cell>
          <cell r="G52">
            <v>31</v>
          </cell>
          <cell r="H52">
            <v>50</v>
          </cell>
          <cell r="I52">
            <v>0</v>
          </cell>
          <cell r="J52">
            <v>0</v>
          </cell>
          <cell r="K52">
            <v>0</v>
          </cell>
          <cell r="L52">
            <v>0</v>
          </cell>
          <cell r="M52">
            <v>0</v>
          </cell>
          <cell r="N52">
            <v>0</v>
          </cell>
          <cell r="O52">
            <v>81</v>
          </cell>
          <cell r="P52">
            <v>1</v>
          </cell>
          <cell r="Q52">
            <v>1</v>
          </cell>
          <cell r="R52">
            <v>0</v>
          </cell>
          <cell r="S52">
            <v>0</v>
          </cell>
          <cell r="T52">
            <v>2</v>
          </cell>
          <cell r="U52">
            <v>360</v>
          </cell>
          <cell r="V52">
            <v>1102</v>
          </cell>
          <cell r="W52">
            <v>11</v>
          </cell>
          <cell r="X52">
            <v>151</v>
          </cell>
          <cell r="Y52">
            <v>5</v>
          </cell>
          <cell r="Z52">
            <v>1269</v>
          </cell>
          <cell r="AA52">
            <v>40</v>
          </cell>
          <cell r="AB52">
            <v>0</v>
          </cell>
          <cell r="AC52">
            <v>6</v>
          </cell>
          <cell r="AD52">
            <v>46</v>
          </cell>
          <cell r="AE52">
            <v>1315</v>
          </cell>
          <cell r="AF52">
            <v>1675</v>
          </cell>
          <cell r="AG52">
            <v>0</v>
          </cell>
          <cell r="AH52">
            <v>0</v>
          </cell>
          <cell r="AI52">
            <v>0</v>
          </cell>
          <cell r="AJ52">
            <v>3</v>
          </cell>
          <cell r="AK52">
            <v>0</v>
          </cell>
          <cell r="AL52">
            <v>0</v>
          </cell>
          <cell r="AM52">
            <v>3</v>
          </cell>
          <cell r="AN52">
            <v>0</v>
          </cell>
          <cell r="AO52">
            <v>2</v>
          </cell>
          <cell r="AP52">
            <v>2</v>
          </cell>
          <cell r="AQ52">
            <v>0</v>
          </cell>
          <cell r="AR52">
            <v>0</v>
          </cell>
          <cell r="AS52">
            <v>0</v>
          </cell>
          <cell r="AT52">
            <v>0</v>
          </cell>
          <cell r="AU52">
            <v>0</v>
          </cell>
          <cell r="AV52">
            <v>0</v>
          </cell>
          <cell r="AW52">
            <v>1</v>
          </cell>
          <cell r="AX52">
            <v>0</v>
          </cell>
          <cell r="AY52">
            <v>1</v>
          </cell>
          <cell r="AZ52">
            <v>1</v>
          </cell>
          <cell r="BA52">
            <v>0</v>
          </cell>
          <cell r="BB52">
            <v>0</v>
          </cell>
          <cell r="BC52">
            <v>0</v>
          </cell>
          <cell r="BD52">
            <v>3</v>
          </cell>
          <cell r="BE52">
            <v>0</v>
          </cell>
          <cell r="BF52">
            <v>0</v>
          </cell>
          <cell r="BG52">
            <v>0</v>
          </cell>
          <cell r="BH52">
            <v>0</v>
          </cell>
          <cell r="BI52">
            <v>0</v>
          </cell>
          <cell r="BJ52">
            <v>0</v>
          </cell>
          <cell r="BK52">
            <v>3</v>
          </cell>
          <cell r="BL52">
            <v>0</v>
          </cell>
          <cell r="BM52">
            <v>0</v>
          </cell>
          <cell r="BN52">
            <v>0</v>
          </cell>
          <cell r="BO52">
            <v>0</v>
          </cell>
          <cell r="BP52">
            <v>0</v>
          </cell>
        </row>
      </sheetData>
      <sheetData sheetId="15">
        <row r="5">
          <cell r="A5" t="str">
            <v>Arbury Court</v>
          </cell>
          <cell r="C5">
            <v>150</v>
          </cell>
          <cell r="D5">
            <v>385</v>
          </cell>
          <cell r="E5">
            <v>3</v>
          </cell>
          <cell r="F5">
            <v>538</v>
          </cell>
          <cell r="G5">
            <v>54</v>
          </cell>
          <cell r="H5">
            <v>156</v>
          </cell>
          <cell r="I5">
            <v>0</v>
          </cell>
          <cell r="J5">
            <v>0</v>
          </cell>
          <cell r="K5">
            <v>3</v>
          </cell>
          <cell r="L5">
            <v>1</v>
          </cell>
          <cell r="M5">
            <v>0</v>
          </cell>
          <cell r="N5">
            <v>0</v>
          </cell>
          <cell r="O5">
            <v>214</v>
          </cell>
          <cell r="P5">
            <v>34</v>
          </cell>
          <cell r="Q5">
            <v>28</v>
          </cell>
          <cell r="R5">
            <v>1</v>
          </cell>
          <cell r="S5">
            <v>0</v>
          </cell>
          <cell r="T5">
            <v>63</v>
          </cell>
          <cell r="U5">
            <v>815</v>
          </cell>
          <cell r="V5">
            <v>2039</v>
          </cell>
          <cell r="W5">
            <v>6</v>
          </cell>
          <cell r="X5">
            <v>246</v>
          </cell>
          <cell r="Y5">
            <v>11</v>
          </cell>
          <cell r="Z5">
            <v>2302</v>
          </cell>
          <cell r="AA5">
            <v>28</v>
          </cell>
          <cell r="AB5">
            <v>17</v>
          </cell>
          <cell r="AC5">
            <v>37</v>
          </cell>
          <cell r="AD5">
            <v>82</v>
          </cell>
          <cell r="AE5">
            <v>2384</v>
          </cell>
          <cell r="AF5">
            <v>3199</v>
          </cell>
          <cell r="AG5">
            <v>0</v>
          </cell>
          <cell r="AH5">
            <v>4</v>
          </cell>
          <cell r="AI5">
            <v>0</v>
          </cell>
          <cell r="AJ5">
            <v>22</v>
          </cell>
          <cell r="AK5">
            <v>0</v>
          </cell>
          <cell r="AL5">
            <v>0</v>
          </cell>
          <cell r="AM5">
            <v>26</v>
          </cell>
          <cell r="AN5">
            <v>0</v>
          </cell>
          <cell r="AO5">
            <v>45</v>
          </cell>
          <cell r="AP5">
            <v>45</v>
          </cell>
          <cell r="AQ5">
            <v>0</v>
          </cell>
          <cell r="AR5">
            <v>0</v>
          </cell>
          <cell r="AS5">
            <v>0</v>
          </cell>
          <cell r="AT5">
            <v>0</v>
          </cell>
          <cell r="AU5">
            <v>0</v>
          </cell>
          <cell r="AV5">
            <v>0</v>
          </cell>
          <cell r="AW5">
            <v>0</v>
          </cell>
          <cell r="AX5">
            <v>1</v>
          </cell>
          <cell r="AY5">
            <v>10</v>
          </cell>
          <cell r="AZ5">
            <v>1</v>
          </cell>
          <cell r="BA5">
            <v>4</v>
          </cell>
          <cell r="BB5">
            <v>6</v>
          </cell>
          <cell r="BC5">
            <v>0</v>
          </cell>
          <cell r="BD5">
            <v>22</v>
          </cell>
          <cell r="BE5">
            <v>0</v>
          </cell>
          <cell r="BF5">
            <v>0</v>
          </cell>
          <cell r="BG5">
            <v>0</v>
          </cell>
          <cell r="BH5">
            <v>0</v>
          </cell>
          <cell r="BI5">
            <v>0</v>
          </cell>
          <cell r="BJ5">
            <v>0</v>
          </cell>
          <cell r="BK5">
            <v>22</v>
          </cell>
          <cell r="BL5">
            <v>2</v>
          </cell>
          <cell r="BM5">
            <v>0</v>
          </cell>
          <cell r="BN5">
            <v>0</v>
          </cell>
          <cell r="BO5">
            <v>0</v>
          </cell>
          <cell r="BP5">
            <v>0</v>
          </cell>
        </row>
        <row r="6">
          <cell r="A6" t="str">
            <v>Bar Hill</v>
          </cell>
          <cell r="C6">
            <v>181</v>
          </cell>
          <cell r="D6">
            <v>426</v>
          </cell>
          <cell r="E6">
            <v>3</v>
          </cell>
          <cell r="F6">
            <v>610</v>
          </cell>
          <cell r="G6">
            <v>58</v>
          </cell>
          <cell r="H6">
            <v>88</v>
          </cell>
          <cell r="I6">
            <v>0</v>
          </cell>
          <cell r="J6">
            <v>0</v>
          </cell>
          <cell r="K6">
            <v>3</v>
          </cell>
          <cell r="L6">
            <v>0</v>
          </cell>
          <cell r="M6">
            <v>0</v>
          </cell>
          <cell r="N6">
            <v>0</v>
          </cell>
          <cell r="O6">
            <v>149</v>
          </cell>
          <cell r="P6">
            <v>12</v>
          </cell>
          <cell r="Q6">
            <v>6</v>
          </cell>
          <cell r="R6">
            <v>0</v>
          </cell>
          <cell r="S6">
            <v>0</v>
          </cell>
          <cell r="T6">
            <v>18</v>
          </cell>
          <cell r="U6">
            <v>777</v>
          </cell>
          <cell r="V6">
            <v>995</v>
          </cell>
          <cell r="W6">
            <v>0</v>
          </cell>
          <cell r="X6">
            <v>146</v>
          </cell>
          <cell r="Y6">
            <v>13</v>
          </cell>
          <cell r="Z6">
            <v>1154</v>
          </cell>
          <cell r="AA6">
            <v>6</v>
          </cell>
          <cell r="AB6">
            <v>3</v>
          </cell>
          <cell r="AC6">
            <v>15</v>
          </cell>
          <cell r="AD6">
            <v>24</v>
          </cell>
          <cell r="AE6">
            <v>1178</v>
          </cell>
          <cell r="AF6">
            <v>1955</v>
          </cell>
          <cell r="AG6">
            <v>0</v>
          </cell>
          <cell r="AH6">
            <v>1</v>
          </cell>
          <cell r="AI6">
            <v>1</v>
          </cell>
          <cell r="AJ6">
            <v>28</v>
          </cell>
          <cell r="AK6">
            <v>0</v>
          </cell>
          <cell r="AL6">
            <v>0</v>
          </cell>
          <cell r="AM6">
            <v>30</v>
          </cell>
          <cell r="AN6">
            <v>0</v>
          </cell>
          <cell r="AO6">
            <v>5</v>
          </cell>
          <cell r="AP6">
            <v>5</v>
          </cell>
          <cell r="AQ6">
            <v>0</v>
          </cell>
          <cell r="AR6">
            <v>0</v>
          </cell>
          <cell r="AS6">
            <v>0</v>
          </cell>
          <cell r="AT6">
            <v>0</v>
          </cell>
          <cell r="AU6">
            <v>0</v>
          </cell>
          <cell r="AV6">
            <v>0</v>
          </cell>
          <cell r="AW6">
            <v>0</v>
          </cell>
          <cell r="AX6">
            <v>3</v>
          </cell>
          <cell r="AY6">
            <v>1</v>
          </cell>
          <cell r="AZ6">
            <v>1</v>
          </cell>
          <cell r="BA6">
            <v>0</v>
          </cell>
          <cell r="BB6">
            <v>0</v>
          </cell>
          <cell r="BC6">
            <v>0</v>
          </cell>
          <cell r="BD6">
            <v>5</v>
          </cell>
          <cell r="BE6">
            <v>0</v>
          </cell>
          <cell r="BF6">
            <v>0</v>
          </cell>
          <cell r="BG6">
            <v>0</v>
          </cell>
          <cell r="BH6">
            <v>0</v>
          </cell>
          <cell r="BI6">
            <v>0</v>
          </cell>
          <cell r="BJ6">
            <v>0</v>
          </cell>
          <cell r="BK6">
            <v>5</v>
          </cell>
          <cell r="BL6">
            <v>0</v>
          </cell>
          <cell r="BM6">
            <v>0</v>
          </cell>
          <cell r="BN6">
            <v>0</v>
          </cell>
          <cell r="BO6">
            <v>0</v>
          </cell>
          <cell r="BP6">
            <v>0</v>
          </cell>
        </row>
        <row r="7">
          <cell r="A7" t="str">
            <v>Barnwell Road</v>
          </cell>
          <cell r="C7">
            <v>63</v>
          </cell>
          <cell r="D7">
            <v>173</v>
          </cell>
          <cell r="E7">
            <v>0</v>
          </cell>
          <cell r="F7">
            <v>236</v>
          </cell>
          <cell r="G7">
            <v>36</v>
          </cell>
          <cell r="H7">
            <v>74</v>
          </cell>
          <cell r="I7">
            <v>0</v>
          </cell>
          <cell r="J7">
            <v>0</v>
          </cell>
          <cell r="K7">
            <v>0</v>
          </cell>
          <cell r="L7">
            <v>0</v>
          </cell>
          <cell r="M7">
            <v>1</v>
          </cell>
          <cell r="N7">
            <v>0</v>
          </cell>
          <cell r="O7">
            <v>111</v>
          </cell>
          <cell r="P7">
            <v>4</v>
          </cell>
          <cell r="Q7">
            <v>4</v>
          </cell>
          <cell r="R7">
            <v>1</v>
          </cell>
          <cell r="S7">
            <v>0</v>
          </cell>
          <cell r="T7">
            <v>9</v>
          </cell>
          <cell r="U7">
            <v>356</v>
          </cell>
          <cell r="V7">
            <v>559</v>
          </cell>
          <cell r="W7">
            <v>1</v>
          </cell>
          <cell r="X7">
            <v>46</v>
          </cell>
          <cell r="Y7">
            <v>3</v>
          </cell>
          <cell r="Z7">
            <v>609</v>
          </cell>
          <cell r="AA7">
            <v>7</v>
          </cell>
          <cell r="AB7">
            <v>2</v>
          </cell>
          <cell r="AC7">
            <v>13</v>
          </cell>
          <cell r="AD7">
            <v>22</v>
          </cell>
          <cell r="AE7">
            <v>631</v>
          </cell>
          <cell r="AF7">
            <v>987</v>
          </cell>
          <cell r="AG7">
            <v>0</v>
          </cell>
          <cell r="AH7">
            <v>0</v>
          </cell>
          <cell r="AI7">
            <v>0</v>
          </cell>
          <cell r="AJ7">
            <v>19</v>
          </cell>
          <cell r="AK7">
            <v>0</v>
          </cell>
          <cell r="AL7">
            <v>0</v>
          </cell>
          <cell r="AM7">
            <v>19</v>
          </cell>
          <cell r="AN7">
            <v>0</v>
          </cell>
          <cell r="AO7">
            <v>4</v>
          </cell>
          <cell r="AP7">
            <v>4</v>
          </cell>
          <cell r="AQ7">
            <v>0</v>
          </cell>
          <cell r="AR7">
            <v>0</v>
          </cell>
          <cell r="AS7">
            <v>0</v>
          </cell>
          <cell r="AT7">
            <v>0</v>
          </cell>
          <cell r="AU7">
            <v>0</v>
          </cell>
          <cell r="AV7">
            <v>0</v>
          </cell>
          <cell r="AW7">
            <v>0</v>
          </cell>
          <cell r="AX7">
            <v>0</v>
          </cell>
          <cell r="AY7">
            <v>0</v>
          </cell>
          <cell r="AZ7">
            <v>0</v>
          </cell>
          <cell r="BA7">
            <v>0</v>
          </cell>
          <cell r="BB7">
            <v>0</v>
          </cell>
          <cell r="BC7">
            <v>0</v>
          </cell>
          <cell r="BD7">
            <v>0</v>
          </cell>
          <cell r="BE7">
            <v>0</v>
          </cell>
          <cell r="BF7">
            <v>0</v>
          </cell>
          <cell r="BG7">
            <v>0</v>
          </cell>
          <cell r="BH7">
            <v>0</v>
          </cell>
          <cell r="BI7">
            <v>0</v>
          </cell>
          <cell r="BJ7">
            <v>0</v>
          </cell>
          <cell r="BK7">
            <v>0</v>
          </cell>
          <cell r="BL7">
            <v>0</v>
          </cell>
          <cell r="BM7">
            <v>0</v>
          </cell>
          <cell r="BN7">
            <v>0</v>
          </cell>
          <cell r="BO7">
            <v>0</v>
          </cell>
          <cell r="BP7">
            <v>0</v>
          </cell>
        </row>
        <row r="8">
          <cell r="A8" t="str">
            <v>Buckden</v>
          </cell>
          <cell r="C8">
            <v>101</v>
          </cell>
          <cell r="D8">
            <v>275</v>
          </cell>
          <cell r="E8">
            <v>2</v>
          </cell>
          <cell r="F8">
            <v>378</v>
          </cell>
          <cell r="G8">
            <v>23</v>
          </cell>
          <cell r="H8">
            <v>33</v>
          </cell>
          <cell r="I8">
            <v>0</v>
          </cell>
          <cell r="J8">
            <v>0</v>
          </cell>
          <cell r="K8">
            <v>0</v>
          </cell>
          <cell r="L8">
            <v>2</v>
          </cell>
          <cell r="M8">
            <v>0</v>
          </cell>
          <cell r="N8">
            <v>0</v>
          </cell>
          <cell r="O8">
            <v>58</v>
          </cell>
          <cell r="P8">
            <v>5</v>
          </cell>
          <cell r="Q8">
            <v>9</v>
          </cell>
          <cell r="R8">
            <v>1</v>
          </cell>
          <cell r="S8">
            <v>1</v>
          </cell>
          <cell r="T8">
            <v>16</v>
          </cell>
          <cell r="U8">
            <v>452</v>
          </cell>
          <cell r="V8">
            <v>370</v>
          </cell>
          <cell r="W8">
            <v>0</v>
          </cell>
          <cell r="X8">
            <v>41</v>
          </cell>
          <cell r="Y8">
            <v>3</v>
          </cell>
          <cell r="Z8">
            <v>414</v>
          </cell>
          <cell r="AA8">
            <v>2</v>
          </cell>
          <cell r="AB8">
            <v>0</v>
          </cell>
          <cell r="AC8">
            <v>9</v>
          </cell>
          <cell r="AD8">
            <v>11</v>
          </cell>
          <cell r="AE8">
            <v>425</v>
          </cell>
          <cell r="AF8">
            <v>877</v>
          </cell>
          <cell r="AG8">
            <v>0</v>
          </cell>
          <cell r="AH8">
            <v>0</v>
          </cell>
          <cell r="AI8">
            <v>2</v>
          </cell>
          <cell r="AJ8">
            <v>2</v>
          </cell>
          <cell r="AK8">
            <v>0</v>
          </cell>
          <cell r="AL8">
            <v>0</v>
          </cell>
          <cell r="AM8">
            <v>4</v>
          </cell>
          <cell r="AN8">
            <v>0</v>
          </cell>
          <cell r="AO8">
            <v>4</v>
          </cell>
          <cell r="AP8">
            <v>4</v>
          </cell>
          <cell r="AQ8">
            <v>0</v>
          </cell>
          <cell r="AR8">
            <v>0</v>
          </cell>
          <cell r="AS8">
            <v>0</v>
          </cell>
          <cell r="AT8">
            <v>0</v>
          </cell>
          <cell r="AU8">
            <v>0</v>
          </cell>
          <cell r="AV8">
            <v>0</v>
          </cell>
          <cell r="AW8">
            <v>0</v>
          </cell>
          <cell r="AX8">
            <v>0</v>
          </cell>
          <cell r="AY8">
            <v>0</v>
          </cell>
          <cell r="AZ8">
            <v>0</v>
          </cell>
          <cell r="BA8">
            <v>0</v>
          </cell>
          <cell r="BB8">
            <v>0</v>
          </cell>
          <cell r="BC8">
            <v>0</v>
          </cell>
          <cell r="BD8">
            <v>0</v>
          </cell>
          <cell r="BE8">
            <v>0</v>
          </cell>
          <cell r="BF8">
            <v>0</v>
          </cell>
          <cell r="BG8">
            <v>0</v>
          </cell>
          <cell r="BH8">
            <v>0</v>
          </cell>
          <cell r="BI8">
            <v>0</v>
          </cell>
          <cell r="BJ8">
            <v>0</v>
          </cell>
          <cell r="BK8">
            <v>0</v>
          </cell>
          <cell r="BL8">
            <v>0</v>
          </cell>
          <cell r="BM8">
            <v>0</v>
          </cell>
          <cell r="BN8">
            <v>0</v>
          </cell>
          <cell r="BO8">
            <v>0</v>
          </cell>
          <cell r="BP8">
            <v>0</v>
          </cell>
        </row>
        <row r="9">
          <cell r="A9" t="str">
            <v>Burwell</v>
          </cell>
          <cell r="C9">
            <v>118</v>
          </cell>
          <cell r="D9">
            <v>367</v>
          </cell>
          <cell r="E9">
            <v>45</v>
          </cell>
          <cell r="F9">
            <v>530</v>
          </cell>
          <cell r="G9">
            <v>49</v>
          </cell>
          <cell r="H9">
            <v>68</v>
          </cell>
          <cell r="I9">
            <v>0</v>
          </cell>
          <cell r="J9">
            <v>0</v>
          </cell>
          <cell r="K9">
            <v>0</v>
          </cell>
          <cell r="L9">
            <v>0</v>
          </cell>
          <cell r="M9">
            <v>0</v>
          </cell>
          <cell r="N9">
            <v>0</v>
          </cell>
          <cell r="O9">
            <v>117</v>
          </cell>
          <cell r="P9">
            <v>14</v>
          </cell>
          <cell r="Q9">
            <v>1</v>
          </cell>
          <cell r="R9">
            <v>0</v>
          </cell>
          <cell r="S9">
            <v>0</v>
          </cell>
          <cell r="T9">
            <v>15</v>
          </cell>
          <cell r="U9">
            <v>662</v>
          </cell>
          <cell r="V9">
            <v>669</v>
          </cell>
          <cell r="W9">
            <v>1</v>
          </cell>
          <cell r="X9">
            <v>61</v>
          </cell>
          <cell r="Y9">
            <v>9</v>
          </cell>
          <cell r="Z9">
            <v>740</v>
          </cell>
          <cell r="AA9">
            <v>7</v>
          </cell>
          <cell r="AB9">
            <v>1</v>
          </cell>
          <cell r="AC9">
            <v>14</v>
          </cell>
          <cell r="AD9">
            <v>22</v>
          </cell>
          <cell r="AE9">
            <v>762</v>
          </cell>
          <cell r="AF9">
            <v>1424</v>
          </cell>
          <cell r="AG9">
            <v>0</v>
          </cell>
          <cell r="AH9">
            <v>6</v>
          </cell>
          <cell r="AI9">
            <v>0</v>
          </cell>
          <cell r="AJ9">
            <v>3</v>
          </cell>
          <cell r="AK9">
            <v>0</v>
          </cell>
          <cell r="AL9">
            <v>0</v>
          </cell>
          <cell r="AM9">
            <v>9</v>
          </cell>
          <cell r="AN9">
            <v>0</v>
          </cell>
          <cell r="AO9">
            <v>7</v>
          </cell>
          <cell r="AP9">
            <v>7</v>
          </cell>
          <cell r="AQ9">
            <v>0</v>
          </cell>
          <cell r="AR9">
            <v>0</v>
          </cell>
          <cell r="AS9">
            <v>0</v>
          </cell>
          <cell r="AT9">
            <v>0</v>
          </cell>
          <cell r="AU9">
            <v>0</v>
          </cell>
          <cell r="AV9">
            <v>0</v>
          </cell>
          <cell r="AW9">
            <v>0</v>
          </cell>
          <cell r="AX9">
            <v>1</v>
          </cell>
          <cell r="AY9">
            <v>1</v>
          </cell>
          <cell r="AZ9">
            <v>1</v>
          </cell>
          <cell r="BA9">
            <v>1</v>
          </cell>
          <cell r="BB9">
            <v>0</v>
          </cell>
          <cell r="BC9">
            <v>0</v>
          </cell>
          <cell r="BD9">
            <v>4</v>
          </cell>
          <cell r="BE9">
            <v>0</v>
          </cell>
          <cell r="BF9">
            <v>0</v>
          </cell>
          <cell r="BG9">
            <v>0</v>
          </cell>
          <cell r="BH9">
            <v>0</v>
          </cell>
          <cell r="BI9">
            <v>0</v>
          </cell>
          <cell r="BJ9">
            <v>0</v>
          </cell>
          <cell r="BK9">
            <v>4</v>
          </cell>
          <cell r="BL9">
            <v>0</v>
          </cell>
          <cell r="BM9">
            <v>0</v>
          </cell>
          <cell r="BN9">
            <v>0</v>
          </cell>
          <cell r="BO9">
            <v>0</v>
          </cell>
          <cell r="BP9">
            <v>0</v>
          </cell>
        </row>
        <row r="10">
          <cell r="A10" t="str">
            <v>Cambourne</v>
          </cell>
          <cell r="C10">
            <v>264</v>
          </cell>
          <cell r="D10">
            <v>793</v>
          </cell>
          <cell r="E10">
            <v>7</v>
          </cell>
          <cell r="F10">
            <v>1064</v>
          </cell>
          <cell r="G10">
            <v>110</v>
          </cell>
          <cell r="H10">
            <v>205</v>
          </cell>
          <cell r="I10">
            <v>0</v>
          </cell>
          <cell r="J10">
            <v>0</v>
          </cell>
          <cell r="K10">
            <v>1</v>
          </cell>
          <cell r="L10">
            <v>4</v>
          </cell>
          <cell r="M10">
            <v>0</v>
          </cell>
          <cell r="N10">
            <v>0</v>
          </cell>
          <cell r="O10">
            <v>320</v>
          </cell>
          <cell r="P10">
            <v>29</v>
          </cell>
          <cell r="Q10">
            <v>19</v>
          </cell>
          <cell r="R10">
            <v>2</v>
          </cell>
          <cell r="S10">
            <v>0</v>
          </cell>
          <cell r="T10">
            <v>50</v>
          </cell>
          <cell r="U10">
            <v>1434</v>
          </cell>
          <cell r="V10">
            <v>3035</v>
          </cell>
          <cell r="W10">
            <v>2</v>
          </cell>
          <cell r="X10">
            <v>323</v>
          </cell>
          <cell r="Y10">
            <v>11</v>
          </cell>
          <cell r="Z10">
            <v>3371</v>
          </cell>
          <cell r="AA10">
            <v>24</v>
          </cell>
          <cell r="AB10">
            <v>6</v>
          </cell>
          <cell r="AC10">
            <v>94</v>
          </cell>
          <cell r="AD10">
            <v>124</v>
          </cell>
          <cell r="AE10">
            <v>3495</v>
          </cell>
          <cell r="AF10">
            <v>4929</v>
          </cell>
          <cell r="AG10">
            <v>0</v>
          </cell>
          <cell r="AH10">
            <v>0</v>
          </cell>
          <cell r="AI10">
            <v>1</v>
          </cell>
          <cell r="AJ10">
            <v>12</v>
          </cell>
          <cell r="AK10">
            <v>0</v>
          </cell>
          <cell r="AL10">
            <v>0</v>
          </cell>
          <cell r="AM10">
            <v>13</v>
          </cell>
          <cell r="AN10">
            <v>0</v>
          </cell>
          <cell r="AO10">
            <v>43</v>
          </cell>
          <cell r="AP10">
            <v>43</v>
          </cell>
          <cell r="AQ10">
            <v>0</v>
          </cell>
          <cell r="AR10">
            <v>0</v>
          </cell>
          <cell r="AS10">
            <v>0</v>
          </cell>
          <cell r="AT10">
            <v>0</v>
          </cell>
          <cell r="AU10">
            <v>0</v>
          </cell>
          <cell r="AV10">
            <v>0</v>
          </cell>
          <cell r="AW10">
            <v>0</v>
          </cell>
          <cell r="AX10">
            <v>0</v>
          </cell>
          <cell r="AY10">
            <v>10</v>
          </cell>
          <cell r="AZ10">
            <v>10</v>
          </cell>
          <cell r="BA10">
            <v>25</v>
          </cell>
          <cell r="BB10">
            <v>11</v>
          </cell>
          <cell r="BC10">
            <v>1</v>
          </cell>
          <cell r="BD10">
            <v>57</v>
          </cell>
          <cell r="BE10">
            <v>0</v>
          </cell>
          <cell r="BF10">
            <v>0</v>
          </cell>
          <cell r="BG10">
            <v>0</v>
          </cell>
          <cell r="BH10">
            <v>0</v>
          </cell>
          <cell r="BI10">
            <v>0</v>
          </cell>
          <cell r="BJ10">
            <v>0</v>
          </cell>
          <cell r="BK10">
            <v>57</v>
          </cell>
          <cell r="BL10">
            <v>0</v>
          </cell>
          <cell r="BM10">
            <v>0</v>
          </cell>
          <cell r="BN10">
            <v>0</v>
          </cell>
          <cell r="BO10">
            <v>0</v>
          </cell>
          <cell r="BP10">
            <v>8</v>
          </cell>
        </row>
        <row r="11">
          <cell r="A11" t="str">
            <v>Cambridge Central</v>
          </cell>
          <cell r="C11">
            <v>1509</v>
          </cell>
          <cell r="D11">
            <v>4262</v>
          </cell>
          <cell r="E11">
            <v>23</v>
          </cell>
          <cell r="F11">
            <v>5794</v>
          </cell>
          <cell r="G11">
            <v>1495</v>
          </cell>
          <cell r="H11">
            <v>3177</v>
          </cell>
          <cell r="I11">
            <v>1</v>
          </cell>
          <cell r="J11">
            <v>0</v>
          </cell>
          <cell r="K11">
            <v>100</v>
          </cell>
          <cell r="L11">
            <v>148</v>
          </cell>
          <cell r="M11">
            <v>3</v>
          </cell>
          <cell r="N11">
            <v>0</v>
          </cell>
          <cell r="O11">
            <v>4924</v>
          </cell>
          <cell r="P11">
            <v>100</v>
          </cell>
          <cell r="Q11">
            <v>82</v>
          </cell>
          <cell r="R11">
            <v>12</v>
          </cell>
          <cell r="S11">
            <v>13</v>
          </cell>
          <cell r="T11">
            <v>207</v>
          </cell>
          <cell r="U11">
            <v>10925</v>
          </cell>
          <cell r="V11">
            <v>8828</v>
          </cell>
          <cell r="W11">
            <v>172</v>
          </cell>
          <cell r="X11">
            <v>1387</v>
          </cell>
          <cell r="Y11">
            <v>50</v>
          </cell>
          <cell r="Z11">
            <v>10437</v>
          </cell>
          <cell r="AA11">
            <v>135</v>
          </cell>
          <cell r="AB11">
            <v>81</v>
          </cell>
          <cell r="AC11">
            <v>470</v>
          </cell>
          <cell r="AD11">
            <v>686</v>
          </cell>
          <cell r="AE11">
            <v>11123</v>
          </cell>
          <cell r="AF11">
            <v>22048</v>
          </cell>
          <cell r="AG11">
            <v>3</v>
          </cell>
          <cell r="AH11">
            <v>7</v>
          </cell>
          <cell r="AI11">
            <v>7</v>
          </cell>
          <cell r="AJ11">
            <v>127</v>
          </cell>
          <cell r="AK11">
            <v>0</v>
          </cell>
          <cell r="AL11">
            <v>0</v>
          </cell>
          <cell r="AM11">
            <v>144</v>
          </cell>
          <cell r="AN11">
            <v>0</v>
          </cell>
          <cell r="AO11">
            <v>130</v>
          </cell>
          <cell r="AP11">
            <v>130</v>
          </cell>
          <cell r="AQ11">
            <v>5</v>
          </cell>
          <cell r="AR11">
            <v>0</v>
          </cell>
          <cell r="AS11">
            <v>2</v>
          </cell>
          <cell r="AT11">
            <v>0</v>
          </cell>
          <cell r="AU11">
            <v>0</v>
          </cell>
          <cell r="AV11">
            <v>7</v>
          </cell>
          <cell r="AW11">
            <v>0</v>
          </cell>
          <cell r="AX11">
            <v>0</v>
          </cell>
          <cell r="AY11">
            <v>81</v>
          </cell>
          <cell r="AZ11">
            <v>70</v>
          </cell>
          <cell r="BA11">
            <v>96</v>
          </cell>
          <cell r="BB11">
            <v>97</v>
          </cell>
          <cell r="BC11">
            <v>11</v>
          </cell>
          <cell r="BD11">
            <v>355</v>
          </cell>
          <cell r="BE11">
            <v>0</v>
          </cell>
          <cell r="BF11">
            <v>0</v>
          </cell>
          <cell r="BG11">
            <v>0</v>
          </cell>
          <cell r="BH11">
            <v>0</v>
          </cell>
          <cell r="BI11">
            <v>0</v>
          </cell>
          <cell r="BJ11">
            <v>0</v>
          </cell>
          <cell r="BK11">
            <v>362</v>
          </cell>
          <cell r="BL11">
            <v>47</v>
          </cell>
          <cell r="BM11">
            <v>0</v>
          </cell>
          <cell r="BN11">
            <v>1</v>
          </cell>
          <cell r="BO11">
            <v>0</v>
          </cell>
          <cell r="BP11">
            <v>5</v>
          </cell>
        </row>
        <row r="12">
          <cell r="A12" t="str">
            <v>Chatteris</v>
          </cell>
          <cell r="C12">
            <v>204</v>
          </cell>
          <cell r="D12">
            <v>411</v>
          </cell>
          <cell r="E12">
            <v>2</v>
          </cell>
          <cell r="F12">
            <v>617</v>
          </cell>
          <cell r="G12">
            <v>26</v>
          </cell>
          <cell r="H12">
            <v>36</v>
          </cell>
          <cell r="I12">
            <v>0</v>
          </cell>
          <cell r="J12">
            <v>0</v>
          </cell>
          <cell r="K12">
            <v>0</v>
          </cell>
          <cell r="L12">
            <v>0</v>
          </cell>
          <cell r="M12">
            <v>0</v>
          </cell>
          <cell r="N12">
            <v>0</v>
          </cell>
          <cell r="O12">
            <v>62</v>
          </cell>
          <cell r="P12">
            <v>35</v>
          </cell>
          <cell r="Q12">
            <v>14</v>
          </cell>
          <cell r="R12">
            <v>3</v>
          </cell>
          <cell r="S12">
            <v>1</v>
          </cell>
          <cell r="T12">
            <v>53</v>
          </cell>
          <cell r="U12">
            <v>732</v>
          </cell>
          <cell r="V12">
            <v>363</v>
          </cell>
          <cell r="W12">
            <v>0</v>
          </cell>
          <cell r="X12">
            <v>63</v>
          </cell>
          <cell r="Y12">
            <v>3</v>
          </cell>
          <cell r="Z12">
            <v>429</v>
          </cell>
          <cell r="AA12">
            <v>6</v>
          </cell>
          <cell r="AB12">
            <v>1</v>
          </cell>
          <cell r="AC12">
            <v>6</v>
          </cell>
          <cell r="AD12">
            <v>13</v>
          </cell>
          <cell r="AE12">
            <v>442</v>
          </cell>
          <cell r="AF12">
            <v>1174</v>
          </cell>
          <cell r="AG12">
            <v>0</v>
          </cell>
          <cell r="AH12">
            <v>0</v>
          </cell>
          <cell r="AI12">
            <v>1</v>
          </cell>
          <cell r="AJ12">
            <v>21</v>
          </cell>
          <cell r="AK12">
            <v>0</v>
          </cell>
          <cell r="AL12">
            <v>0</v>
          </cell>
          <cell r="AM12">
            <v>22</v>
          </cell>
          <cell r="AN12">
            <v>0</v>
          </cell>
          <cell r="AO12">
            <v>9</v>
          </cell>
          <cell r="AP12">
            <v>9</v>
          </cell>
          <cell r="AQ12">
            <v>0</v>
          </cell>
          <cell r="AR12">
            <v>0</v>
          </cell>
          <cell r="AS12">
            <v>0</v>
          </cell>
          <cell r="AT12">
            <v>0</v>
          </cell>
          <cell r="AU12">
            <v>0</v>
          </cell>
          <cell r="AV12">
            <v>0</v>
          </cell>
          <cell r="AW12">
            <v>0</v>
          </cell>
          <cell r="AX12">
            <v>0</v>
          </cell>
          <cell r="AY12">
            <v>1</v>
          </cell>
          <cell r="AZ12">
            <v>1</v>
          </cell>
          <cell r="BA12">
            <v>0</v>
          </cell>
          <cell r="BB12">
            <v>0</v>
          </cell>
          <cell r="BC12">
            <v>0</v>
          </cell>
          <cell r="BD12">
            <v>2</v>
          </cell>
          <cell r="BE12">
            <v>0</v>
          </cell>
          <cell r="BF12">
            <v>0</v>
          </cell>
          <cell r="BG12">
            <v>0</v>
          </cell>
          <cell r="BH12">
            <v>0</v>
          </cell>
          <cell r="BI12">
            <v>0</v>
          </cell>
          <cell r="BJ12">
            <v>0</v>
          </cell>
          <cell r="BK12">
            <v>2</v>
          </cell>
          <cell r="BL12">
            <v>0</v>
          </cell>
          <cell r="BM12">
            <v>0</v>
          </cell>
          <cell r="BN12">
            <v>0</v>
          </cell>
          <cell r="BO12">
            <v>0</v>
          </cell>
          <cell r="BP12">
            <v>0</v>
          </cell>
        </row>
        <row r="13">
          <cell r="A13" t="str">
            <v>Cherry Hinton</v>
          </cell>
          <cell r="C13">
            <v>179</v>
          </cell>
          <cell r="D13">
            <v>503</v>
          </cell>
          <cell r="E13">
            <v>3</v>
          </cell>
          <cell r="F13">
            <v>685</v>
          </cell>
          <cell r="G13">
            <v>105</v>
          </cell>
          <cell r="H13">
            <v>185</v>
          </cell>
          <cell r="I13">
            <v>0</v>
          </cell>
          <cell r="J13">
            <v>0</v>
          </cell>
          <cell r="K13">
            <v>0</v>
          </cell>
          <cell r="L13">
            <v>1</v>
          </cell>
          <cell r="M13">
            <v>0</v>
          </cell>
          <cell r="N13">
            <v>0</v>
          </cell>
          <cell r="O13">
            <v>291</v>
          </cell>
          <cell r="P13">
            <v>16</v>
          </cell>
          <cell r="Q13">
            <v>9</v>
          </cell>
          <cell r="R13">
            <v>1</v>
          </cell>
          <cell r="S13">
            <v>1</v>
          </cell>
          <cell r="T13">
            <v>27</v>
          </cell>
          <cell r="U13">
            <v>1003</v>
          </cell>
          <cell r="V13">
            <v>2139</v>
          </cell>
          <cell r="W13">
            <v>0</v>
          </cell>
          <cell r="X13">
            <v>326</v>
          </cell>
          <cell r="Y13">
            <v>8</v>
          </cell>
          <cell r="Z13">
            <v>2473</v>
          </cell>
          <cell r="AA13">
            <v>19</v>
          </cell>
          <cell r="AB13">
            <v>6</v>
          </cell>
          <cell r="AC13">
            <v>54</v>
          </cell>
          <cell r="AD13">
            <v>79</v>
          </cell>
          <cell r="AE13">
            <v>2552</v>
          </cell>
          <cell r="AF13">
            <v>3555</v>
          </cell>
          <cell r="AG13">
            <v>0</v>
          </cell>
          <cell r="AH13">
            <v>0</v>
          </cell>
          <cell r="AI13">
            <v>1</v>
          </cell>
          <cell r="AJ13">
            <v>11</v>
          </cell>
          <cell r="AK13">
            <v>0</v>
          </cell>
          <cell r="AL13">
            <v>0</v>
          </cell>
          <cell r="AM13">
            <v>12</v>
          </cell>
          <cell r="AN13">
            <v>0</v>
          </cell>
          <cell r="AO13">
            <v>24</v>
          </cell>
          <cell r="AP13">
            <v>24</v>
          </cell>
          <cell r="AQ13">
            <v>0</v>
          </cell>
          <cell r="AR13">
            <v>1</v>
          </cell>
          <cell r="AS13">
            <v>0</v>
          </cell>
          <cell r="AT13">
            <v>0</v>
          </cell>
          <cell r="AU13">
            <v>0</v>
          </cell>
          <cell r="AV13">
            <v>1</v>
          </cell>
          <cell r="AW13">
            <v>0</v>
          </cell>
          <cell r="AX13">
            <v>0</v>
          </cell>
          <cell r="AY13">
            <v>4</v>
          </cell>
          <cell r="AZ13">
            <v>3</v>
          </cell>
          <cell r="BA13">
            <v>3</v>
          </cell>
          <cell r="BB13">
            <v>5</v>
          </cell>
          <cell r="BC13">
            <v>0</v>
          </cell>
          <cell r="BD13">
            <v>15</v>
          </cell>
          <cell r="BE13">
            <v>0</v>
          </cell>
          <cell r="BF13">
            <v>0</v>
          </cell>
          <cell r="BG13">
            <v>0</v>
          </cell>
          <cell r="BH13">
            <v>0</v>
          </cell>
          <cell r="BI13">
            <v>0</v>
          </cell>
          <cell r="BJ13">
            <v>0</v>
          </cell>
          <cell r="BK13">
            <v>16</v>
          </cell>
          <cell r="BL13">
            <v>0</v>
          </cell>
          <cell r="BM13">
            <v>0</v>
          </cell>
          <cell r="BN13">
            <v>0</v>
          </cell>
          <cell r="BO13">
            <v>0</v>
          </cell>
          <cell r="BP13">
            <v>2</v>
          </cell>
        </row>
        <row r="14">
          <cell r="A14" t="str">
            <v>Comberton</v>
          </cell>
          <cell r="C14">
            <v>128</v>
          </cell>
          <cell r="D14">
            <v>389</v>
          </cell>
          <cell r="E14">
            <v>4</v>
          </cell>
          <cell r="F14">
            <v>521</v>
          </cell>
          <cell r="G14">
            <v>46</v>
          </cell>
          <cell r="H14">
            <v>78</v>
          </cell>
          <cell r="I14">
            <v>0</v>
          </cell>
          <cell r="J14">
            <v>0</v>
          </cell>
          <cell r="K14">
            <v>0</v>
          </cell>
          <cell r="L14">
            <v>0</v>
          </cell>
          <cell r="M14">
            <v>1</v>
          </cell>
          <cell r="N14">
            <v>0</v>
          </cell>
          <cell r="O14">
            <v>125</v>
          </cell>
          <cell r="P14">
            <v>9</v>
          </cell>
          <cell r="Q14">
            <v>6</v>
          </cell>
          <cell r="R14">
            <v>0</v>
          </cell>
          <cell r="S14">
            <v>2</v>
          </cell>
          <cell r="T14">
            <v>17</v>
          </cell>
          <cell r="U14">
            <v>663</v>
          </cell>
          <cell r="V14">
            <v>742</v>
          </cell>
          <cell r="W14">
            <v>2</v>
          </cell>
          <cell r="X14">
            <v>87</v>
          </cell>
          <cell r="Y14">
            <v>4</v>
          </cell>
          <cell r="Z14">
            <v>835</v>
          </cell>
          <cell r="AA14">
            <v>23</v>
          </cell>
          <cell r="AB14">
            <v>9</v>
          </cell>
          <cell r="AC14">
            <v>57</v>
          </cell>
          <cell r="AD14">
            <v>89</v>
          </cell>
          <cell r="AE14">
            <v>924</v>
          </cell>
          <cell r="AF14">
            <v>1587</v>
          </cell>
          <cell r="AG14">
            <v>0</v>
          </cell>
          <cell r="AH14">
            <v>0</v>
          </cell>
          <cell r="AI14">
            <v>1</v>
          </cell>
          <cell r="AJ14">
            <v>9</v>
          </cell>
          <cell r="AK14">
            <v>0</v>
          </cell>
          <cell r="AL14">
            <v>0</v>
          </cell>
          <cell r="AM14">
            <v>10</v>
          </cell>
          <cell r="AN14">
            <v>0</v>
          </cell>
          <cell r="AO14">
            <v>25</v>
          </cell>
          <cell r="AP14">
            <v>25</v>
          </cell>
          <cell r="AQ14">
            <v>0</v>
          </cell>
          <cell r="AR14">
            <v>0</v>
          </cell>
          <cell r="AS14">
            <v>0</v>
          </cell>
          <cell r="AT14">
            <v>0</v>
          </cell>
          <cell r="AU14">
            <v>0</v>
          </cell>
          <cell r="AV14">
            <v>0</v>
          </cell>
          <cell r="AW14">
            <v>0</v>
          </cell>
          <cell r="AX14">
            <v>0</v>
          </cell>
          <cell r="AY14">
            <v>1</v>
          </cell>
          <cell r="AZ14">
            <v>2</v>
          </cell>
          <cell r="BA14">
            <v>0</v>
          </cell>
          <cell r="BB14">
            <v>3</v>
          </cell>
          <cell r="BC14">
            <v>0</v>
          </cell>
          <cell r="BD14">
            <v>6</v>
          </cell>
          <cell r="BE14">
            <v>0</v>
          </cell>
          <cell r="BF14">
            <v>0</v>
          </cell>
          <cell r="BG14">
            <v>0</v>
          </cell>
          <cell r="BH14">
            <v>0</v>
          </cell>
          <cell r="BI14">
            <v>0</v>
          </cell>
          <cell r="BJ14">
            <v>0</v>
          </cell>
          <cell r="BK14">
            <v>6</v>
          </cell>
          <cell r="BL14">
            <v>0</v>
          </cell>
          <cell r="BM14">
            <v>0</v>
          </cell>
          <cell r="BN14">
            <v>0</v>
          </cell>
          <cell r="BO14">
            <v>0</v>
          </cell>
          <cell r="BP14">
            <v>0</v>
          </cell>
        </row>
        <row r="15">
          <cell r="A15" t="str">
            <v>Cottenham</v>
          </cell>
          <cell r="C15">
            <v>140</v>
          </cell>
          <cell r="D15">
            <v>320</v>
          </cell>
          <cell r="E15">
            <v>1</v>
          </cell>
          <cell r="F15">
            <v>461</v>
          </cell>
          <cell r="G15">
            <v>35</v>
          </cell>
          <cell r="H15">
            <v>44</v>
          </cell>
          <cell r="I15">
            <v>0</v>
          </cell>
          <cell r="J15">
            <v>0</v>
          </cell>
          <cell r="K15">
            <v>0</v>
          </cell>
          <cell r="L15">
            <v>0</v>
          </cell>
          <cell r="M15">
            <v>0</v>
          </cell>
          <cell r="N15">
            <v>0</v>
          </cell>
          <cell r="O15">
            <v>79</v>
          </cell>
          <cell r="P15">
            <v>12</v>
          </cell>
          <cell r="Q15">
            <v>3</v>
          </cell>
          <cell r="R15">
            <v>0</v>
          </cell>
          <cell r="S15">
            <v>0</v>
          </cell>
          <cell r="T15">
            <v>15</v>
          </cell>
          <cell r="U15">
            <v>555</v>
          </cell>
          <cell r="V15">
            <v>688</v>
          </cell>
          <cell r="W15">
            <v>0</v>
          </cell>
          <cell r="X15">
            <v>89</v>
          </cell>
          <cell r="Y15">
            <v>3</v>
          </cell>
          <cell r="Z15">
            <v>780</v>
          </cell>
          <cell r="AA15">
            <v>8</v>
          </cell>
          <cell r="AB15">
            <v>3</v>
          </cell>
          <cell r="AC15">
            <v>23</v>
          </cell>
          <cell r="AD15">
            <v>34</v>
          </cell>
          <cell r="AE15">
            <v>814</v>
          </cell>
          <cell r="AF15">
            <v>1369</v>
          </cell>
          <cell r="AG15">
            <v>0</v>
          </cell>
          <cell r="AH15">
            <v>0</v>
          </cell>
          <cell r="AI15">
            <v>1</v>
          </cell>
          <cell r="AJ15">
            <v>13</v>
          </cell>
          <cell r="AK15">
            <v>0</v>
          </cell>
          <cell r="AL15">
            <v>0</v>
          </cell>
          <cell r="AM15">
            <v>14</v>
          </cell>
          <cell r="AN15">
            <v>0</v>
          </cell>
          <cell r="AO15">
            <v>12</v>
          </cell>
          <cell r="AP15">
            <v>12</v>
          </cell>
          <cell r="AQ15">
            <v>0</v>
          </cell>
          <cell r="AR15">
            <v>0</v>
          </cell>
          <cell r="AS15">
            <v>0</v>
          </cell>
          <cell r="AT15">
            <v>0</v>
          </cell>
          <cell r="AU15">
            <v>0</v>
          </cell>
          <cell r="AV15">
            <v>0</v>
          </cell>
          <cell r="AW15">
            <v>0</v>
          </cell>
          <cell r="AX15">
            <v>0</v>
          </cell>
          <cell r="AY15">
            <v>0</v>
          </cell>
          <cell r="AZ15">
            <v>0</v>
          </cell>
          <cell r="BA15">
            <v>0</v>
          </cell>
          <cell r="BB15">
            <v>0</v>
          </cell>
          <cell r="BC15">
            <v>0</v>
          </cell>
          <cell r="BD15">
            <v>0</v>
          </cell>
          <cell r="BE15">
            <v>0</v>
          </cell>
          <cell r="BF15">
            <v>0</v>
          </cell>
          <cell r="BG15">
            <v>0</v>
          </cell>
          <cell r="BH15">
            <v>0</v>
          </cell>
          <cell r="BI15">
            <v>0</v>
          </cell>
          <cell r="BJ15">
            <v>0</v>
          </cell>
          <cell r="BK15">
            <v>0</v>
          </cell>
          <cell r="BL15">
            <v>0</v>
          </cell>
          <cell r="BM15">
            <v>0</v>
          </cell>
          <cell r="BN15">
            <v>0</v>
          </cell>
          <cell r="BO15">
            <v>0</v>
          </cell>
          <cell r="BP15">
            <v>0</v>
          </cell>
        </row>
        <row r="16">
          <cell r="A16" t="str">
            <v>Ely</v>
          </cell>
          <cell r="C16">
            <v>641</v>
          </cell>
          <cell r="D16">
            <v>1576</v>
          </cell>
          <cell r="E16">
            <v>24</v>
          </cell>
          <cell r="F16">
            <v>2241</v>
          </cell>
          <cell r="G16">
            <v>375</v>
          </cell>
          <cell r="H16">
            <v>577</v>
          </cell>
          <cell r="I16">
            <v>0</v>
          </cell>
          <cell r="J16">
            <v>0</v>
          </cell>
          <cell r="K16">
            <v>27</v>
          </cell>
          <cell r="L16">
            <v>1</v>
          </cell>
          <cell r="M16">
            <v>0</v>
          </cell>
          <cell r="N16">
            <v>0</v>
          </cell>
          <cell r="O16">
            <v>980</v>
          </cell>
          <cell r="P16">
            <v>89</v>
          </cell>
          <cell r="Q16">
            <v>97</v>
          </cell>
          <cell r="R16">
            <v>6</v>
          </cell>
          <cell r="S16">
            <v>3</v>
          </cell>
          <cell r="T16">
            <v>195</v>
          </cell>
          <cell r="U16">
            <v>3416</v>
          </cell>
          <cell r="V16">
            <v>3568</v>
          </cell>
          <cell r="W16">
            <v>8</v>
          </cell>
          <cell r="X16">
            <v>582</v>
          </cell>
          <cell r="Y16">
            <v>48</v>
          </cell>
          <cell r="Z16">
            <v>4206</v>
          </cell>
          <cell r="AA16">
            <v>36</v>
          </cell>
          <cell r="AB16">
            <v>6</v>
          </cell>
          <cell r="AC16">
            <v>113</v>
          </cell>
          <cell r="AD16">
            <v>155</v>
          </cell>
          <cell r="AE16">
            <v>4361</v>
          </cell>
          <cell r="AF16">
            <v>7777</v>
          </cell>
          <cell r="AG16">
            <v>0</v>
          </cell>
          <cell r="AH16">
            <v>30</v>
          </cell>
          <cell r="AI16">
            <v>7</v>
          </cell>
          <cell r="AJ16">
            <v>113</v>
          </cell>
          <cell r="AK16">
            <v>0</v>
          </cell>
          <cell r="AL16">
            <v>0</v>
          </cell>
          <cell r="AM16">
            <v>150</v>
          </cell>
          <cell r="AN16">
            <v>0</v>
          </cell>
          <cell r="AO16">
            <v>62</v>
          </cell>
          <cell r="AP16">
            <v>62</v>
          </cell>
          <cell r="AQ16">
            <v>0</v>
          </cell>
          <cell r="AR16">
            <v>0</v>
          </cell>
          <cell r="AS16">
            <v>0</v>
          </cell>
          <cell r="AT16">
            <v>0</v>
          </cell>
          <cell r="AU16">
            <v>0</v>
          </cell>
          <cell r="AV16">
            <v>0</v>
          </cell>
          <cell r="AW16">
            <v>1</v>
          </cell>
          <cell r="AX16">
            <v>0</v>
          </cell>
          <cell r="AY16">
            <v>18</v>
          </cell>
          <cell r="AZ16">
            <v>10</v>
          </cell>
          <cell r="BA16">
            <v>21</v>
          </cell>
          <cell r="BB16">
            <v>16</v>
          </cell>
          <cell r="BC16">
            <v>1</v>
          </cell>
          <cell r="BD16">
            <v>67</v>
          </cell>
          <cell r="BE16">
            <v>0</v>
          </cell>
          <cell r="BF16">
            <v>0</v>
          </cell>
          <cell r="BG16">
            <v>0</v>
          </cell>
          <cell r="BH16">
            <v>0</v>
          </cell>
          <cell r="BI16">
            <v>0</v>
          </cell>
          <cell r="BJ16">
            <v>0</v>
          </cell>
          <cell r="BK16">
            <v>67</v>
          </cell>
          <cell r="BL16">
            <v>0</v>
          </cell>
          <cell r="BM16">
            <v>0</v>
          </cell>
          <cell r="BN16">
            <v>0</v>
          </cell>
          <cell r="BO16">
            <v>0</v>
          </cell>
          <cell r="BP16">
            <v>4</v>
          </cell>
        </row>
        <row r="17">
          <cell r="A17" t="str">
            <v>Great Shelford</v>
          </cell>
          <cell r="C17">
            <v>232</v>
          </cell>
          <cell r="D17">
            <v>660</v>
          </cell>
          <cell r="E17">
            <v>22</v>
          </cell>
          <cell r="F17">
            <v>914</v>
          </cell>
          <cell r="G17">
            <v>143</v>
          </cell>
          <cell r="H17">
            <v>219</v>
          </cell>
          <cell r="I17">
            <v>0</v>
          </cell>
          <cell r="J17">
            <v>0</v>
          </cell>
          <cell r="K17">
            <v>0</v>
          </cell>
          <cell r="L17">
            <v>2</v>
          </cell>
          <cell r="M17">
            <v>0</v>
          </cell>
          <cell r="N17">
            <v>0</v>
          </cell>
          <cell r="O17">
            <v>364</v>
          </cell>
          <cell r="P17">
            <v>6</v>
          </cell>
          <cell r="Q17">
            <v>16</v>
          </cell>
          <cell r="R17">
            <v>1</v>
          </cell>
          <cell r="S17">
            <v>2</v>
          </cell>
          <cell r="T17">
            <v>25</v>
          </cell>
          <cell r="U17">
            <v>1303</v>
          </cell>
          <cell r="V17">
            <v>1706</v>
          </cell>
          <cell r="W17">
            <v>1</v>
          </cell>
          <cell r="X17">
            <v>264</v>
          </cell>
          <cell r="Y17">
            <v>5</v>
          </cell>
          <cell r="Z17">
            <v>1976</v>
          </cell>
          <cell r="AA17">
            <v>17</v>
          </cell>
          <cell r="AB17">
            <v>5</v>
          </cell>
          <cell r="AC17">
            <v>55</v>
          </cell>
          <cell r="AD17">
            <v>77</v>
          </cell>
          <cell r="AE17">
            <v>2053</v>
          </cell>
          <cell r="AF17">
            <v>3356</v>
          </cell>
          <cell r="AG17">
            <v>0</v>
          </cell>
          <cell r="AH17">
            <v>1</v>
          </cell>
          <cell r="AI17">
            <v>0</v>
          </cell>
          <cell r="AJ17">
            <v>27</v>
          </cell>
          <cell r="AK17">
            <v>0</v>
          </cell>
          <cell r="AL17">
            <v>0</v>
          </cell>
          <cell r="AM17">
            <v>28</v>
          </cell>
          <cell r="AN17">
            <v>0</v>
          </cell>
          <cell r="AO17">
            <v>43</v>
          </cell>
          <cell r="AP17">
            <v>43</v>
          </cell>
          <cell r="AQ17">
            <v>0</v>
          </cell>
          <cell r="AR17">
            <v>0</v>
          </cell>
          <cell r="AS17">
            <v>0</v>
          </cell>
          <cell r="AT17">
            <v>0</v>
          </cell>
          <cell r="AU17">
            <v>0</v>
          </cell>
          <cell r="AV17">
            <v>0</v>
          </cell>
          <cell r="AW17">
            <v>0</v>
          </cell>
          <cell r="AX17">
            <v>1</v>
          </cell>
          <cell r="AY17">
            <v>9</v>
          </cell>
          <cell r="AZ17">
            <v>7</v>
          </cell>
          <cell r="BA17">
            <v>3</v>
          </cell>
          <cell r="BB17">
            <v>5</v>
          </cell>
          <cell r="BC17">
            <v>1</v>
          </cell>
          <cell r="BD17">
            <v>26</v>
          </cell>
          <cell r="BE17">
            <v>0</v>
          </cell>
          <cell r="BF17">
            <v>0</v>
          </cell>
          <cell r="BG17">
            <v>0</v>
          </cell>
          <cell r="BH17">
            <v>0</v>
          </cell>
          <cell r="BI17">
            <v>0</v>
          </cell>
          <cell r="BJ17">
            <v>0</v>
          </cell>
          <cell r="BK17">
            <v>26</v>
          </cell>
          <cell r="BL17">
            <v>0</v>
          </cell>
          <cell r="BM17">
            <v>0</v>
          </cell>
          <cell r="BN17">
            <v>0</v>
          </cell>
          <cell r="BO17">
            <v>0</v>
          </cell>
          <cell r="BP17">
            <v>0</v>
          </cell>
        </row>
        <row r="18">
          <cell r="A18" t="str">
            <v>Histon</v>
          </cell>
          <cell r="C18">
            <v>338</v>
          </cell>
          <cell r="D18">
            <v>583</v>
          </cell>
          <cell r="E18">
            <v>5</v>
          </cell>
          <cell r="F18">
            <v>926</v>
          </cell>
          <cell r="G18">
            <v>105</v>
          </cell>
          <cell r="H18">
            <v>144</v>
          </cell>
          <cell r="I18">
            <v>0</v>
          </cell>
          <cell r="J18">
            <v>0</v>
          </cell>
          <cell r="K18">
            <v>0</v>
          </cell>
          <cell r="L18">
            <v>0</v>
          </cell>
          <cell r="M18">
            <v>0</v>
          </cell>
          <cell r="N18">
            <v>0</v>
          </cell>
          <cell r="O18">
            <v>249</v>
          </cell>
          <cell r="P18">
            <v>39</v>
          </cell>
          <cell r="Q18">
            <v>23</v>
          </cell>
          <cell r="R18">
            <v>4</v>
          </cell>
          <cell r="S18">
            <v>4</v>
          </cell>
          <cell r="T18">
            <v>70</v>
          </cell>
          <cell r="U18">
            <v>1245</v>
          </cell>
          <cell r="V18">
            <v>1748</v>
          </cell>
          <cell r="W18">
            <v>1</v>
          </cell>
          <cell r="X18">
            <v>181</v>
          </cell>
          <cell r="Y18">
            <v>16</v>
          </cell>
          <cell r="Z18">
            <v>1946</v>
          </cell>
          <cell r="AA18">
            <v>22</v>
          </cell>
          <cell r="AB18">
            <v>14</v>
          </cell>
          <cell r="AC18">
            <v>57</v>
          </cell>
          <cell r="AD18">
            <v>93</v>
          </cell>
          <cell r="AE18">
            <v>2039</v>
          </cell>
          <cell r="AF18">
            <v>3284</v>
          </cell>
          <cell r="AG18">
            <v>0</v>
          </cell>
          <cell r="AH18">
            <v>0</v>
          </cell>
          <cell r="AI18">
            <v>0</v>
          </cell>
          <cell r="AJ18">
            <v>19</v>
          </cell>
          <cell r="AK18">
            <v>0</v>
          </cell>
          <cell r="AL18">
            <v>0</v>
          </cell>
          <cell r="AM18">
            <v>19</v>
          </cell>
          <cell r="AN18">
            <v>0</v>
          </cell>
          <cell r="AO18">
            <v>31</v>
          </cell>
          <cell r="AP18">
            <v>31</v>
          </cell>
          <cell r="AQ18">
            <v>0</v>
          </cell>
          <cell r="AR18">
            <v>0</v>
          </cell>
          <cell r="AS18">
            <v>0</v>
          </cell>
          <cell r="AT18">
            <v>0</v>
          </cell>
          <cell r="AU18">
            <v>0</v>
          </cell>
          <cell r="AV18">
            <v>0</v>
          </cell>
          <cell r="AW18">
            <v>0</v>
          </cell>
          <cell r="AX18">
            <v>0</v>
          </cell>
          <cell r="AY18">
            <v>7</v>
          </cell>
          <cell r="AZ18">
            <v>6</v>
          </cell>
          <cell r="BA18">
            <v>4</v>
          </cell>
          <cell r="BB18">
            <v>1</v>
          </cell>
          <cell r="BC18">
            <v>0</v>
          </cell>
          <cell r="BD18">
            <v>18</v>
          </cell>
          <cell r="BE18">
            <v>0</v>
          </cell>
          <cell r="BF18">
            <v>0</v>
          </cell>
          <cell r="BG18">
            <v>0</v>
          </cell>
          <cell r="BH18">
            <v>0</v>
          </cell>
          <cell r="BI18">
            <v>0</v>
          </cell>
          <cell r="BJ18">
            <v>0</v>
          </cell>
          <cell r="BK18">
            <v>18</v>
          </cell>
          <cell r="BL18">
            <v>0</v>
          </cell>
          <cell r="BM18">
            <v>0</v>
          </cell>
          <cell r="BN18">
            <v>0</v>
          </cell>
          <cell r="BO18">
            <v>0</v>
          </cell>
          <cell r="BP18">
            <v>0</v>
          </cell>
        </row>
        <row r="19">
          <cell r="A19" t="str">
            <v>Huntingdon</v>
          </cell>
          <cell r="C19">
            <v>790</v>
          </cell>
          <cell r="D19">
            <v>2214</v>
          </cell>
          <cell r="E19">
            <v>12</v>
          </cell>
          <cell r="F19">
            <v>3016</v>
          </cell>
          <cell r="G19">
            <v>284</v>
          </cell>
          <cell r="H19">
            <v>600</v>
          </cell>
          <cell r="I19">
            <v>1</v>
          </cell>
          <cell r="J19">
            <v>0</v>
          </cell>
          <cell r="K19">
            <v>17</v>
          </cell>
          <cell r="L19">
            <v>1</v>
          </cell>
          <cell r="M19">
            <v>0</v>
          </cell>
          <cell r="N19">
            <v>0</v>
          </cell>
          <cell r="O19">
            <v>903</v>
          </cell>
          <cell r="P19">
            <v>85</v>
          </cell>
          <cell r="Q19">
            <v>104</v>
          </cell>
          <cell r="R19">
            <v>7</v>
          </cell>
          <cell r="S19">
            <v>6</v>
          </cell>
          <cell r="T19">
            <v>202</v>
          </cell>
          <cell r="U19">
            <v>4121</v>
          </cell>
          <cell r="V19">
            <v>1826</v>
          </cell>
          <cell r="W19">
            <v>13</v>
          </cell>
          <cell r="X19">
            <v>219</v>
          </cell>
          <cell r="Y19">
            <v>10</v>
          </cell>
          <cell r="Z19">
            <v>2068</v>
          </cell>
          <cell r="AA19">
            <v>39</v>
          </cell>
          <cell r="AB19">
            <v>3</v>
          </cell>
          <cell r="AC19">
            <v>114</v>
          </cell>
          <cell r="AD19">
            <v>156</v>
          </cell>
          <cell r="AE19">
            <v>2224</v>
          </cell>
          <cell r="AF19">
            <v>6345</v>
          </cell>
          <cell r="AG19">
            <v>1</v>
          </cell>
          <cell r="AH19">
            <v>1</v>
          </cell>
          <cell r="AI19">
            <v>1</v>
          </cell>
          <cell r="AJ19">
            <v>8</v>
          </cell>
          <cell r="AK19">
            <v>0</v>
          </cell>
          <cell r="AL19">
            <v>0</v>
          </cell>
          <cell r="AM19">
            <v>11</v>
          </cell>
          <cell r="AN19">
            <v>0</v>
          </cell>
          <cell r="AO19">
            <v>32</v>
          </cell>
          <cell r="AP19">
            <v>32</v>
          </cell>
          <cell r="AQ19">
            <v>0</v>
          </cell>
          <cell r="AR19">
            <v>0</v>
          </cell>
          <cell r="AS19">
            <v>0</v>
          </cell>
          <cell r="AT19">
            <v>0</v>
          </cell>
          <cell r="AU19">
            <v>0</v>
          </cell>
          <cell r="AV19">
            <v>0</v>
          </cell>
          <cell r="AW19">
            <v>1</v>
          </cell>
          <cell r="AX19">
            <v>0</v>
          </cell>
          <cell r="AY19">
            <v>8</v>
          </cell>
          <cell r="AZ19">
            <v>15</v>
          </cell>
          <cell r="BA19">
            <v>26</v>
          </cell>
          <cell r="BB19">
            <v>7</v>
          </cell>
          <cell r="BC19">
            <v>0</v>
          </cell>
          <cell r="BD19">
            <v>57</v>
          </cell>
          <cell r="BE19">
            <v>0</v>
          </cell>
          <cell r="BF19">
            <v>0</v>
          </cell>
          <cell r="BG19">
            <v>0</v>
          </cell>
          <cell r="BH19">
            <v>0</v>
          </cell>
          <cell r="BI19">
            <v>0</v>
          </cell>
          <cell r="BJ19">
            <v>0</v>
          </cell>
          <cell r="BK19">
            <v>57</v>
          </cell>
          <cell r="BL19">
            <v>0</v>
          </cell>
          <cell r="BM19">
            <v>0</v>
          </cell>
          <cell r="BN19">
            <v>0</v>
          </cell>
          <cell r="BO19">
            <v>0</v>
          </cell>
          <cell r="BP19">
            <v>1</v>
          </cell>
        </row>
        <row r="20">
          <cell r="A20" t="str">
            <v>Linton</v>
          </cell>
          <cell r="C20">
            <v>148</v>
          </cell>
          <cell r="D20">
            <v>350</v>
          </cell>
          <cell r="E20">
            <v>8</v>
          </cell>
          <cell r="F20">
            <v>506</v>
          </cell>
          <cell r="G20">
            <v>60</v>
          </cell>
          <cell r="H20">
            <v>103</v>
          </cell>
          <cell r="I20">
            <v>1</v>
          </cell>
          <cell r="J20">
            <v>0</v>
          </cell>
          <cell r="K20">
            <v>1</v>
          </cell>
          <cell r="L20">
            <v>0</v>
          </cell>
          <cell r="M20">
            <v>0</v>
          </cell>
          <cell r="N20">
            <v>0</v>
          </cell>
          <cell r="O20">
            <v>165</v>
          </cell>
          <cell r="P20">
            <v>12</v>
          </cell>
          <cell r="Q20">
            <v>12</v>
          </cell>
          <cell r="R20">
            <v>0</v>
          </cell>
          <cell r="S20">
            <v>1</v>
          </cell>
          <cell r="T20">
            <v>25</v>
          </cell>
          <cell r="U20">
            <v>696</v>
          </cell>
          <cell r="V20">
            <v>886</v>
          </cell>
          <cell r="W20">
            <v>1</v>
          </cell>
          <cell r="X20">
            <v>87</v>
          </cell>
          <cell r="Y20">
            <v>5</v>
          </cell>
          <cell r="Z20">
            <v>979</v>
          </cell>
          <cell r="AA20">
            <v>8</v>
          </cell>
          <cell r="AB20">
            <v>1</v>
          </cell>
          <cell r="AC20">
            <v>18</v>
          </cell>
          <cell r="AD20">
            <v>27</v>
          </cell>
          <cell r="AE20">
            <v>1006</v>
          </cell>
          <cell r="AF20">
            <v>1702</v>
          </cell>
          <cell r="AG20">
            <v>0</v>
          </cell>
          <cell r="AH20">
            <v>1</v>
          </cell>
          <cell r="AI20">
            <v>0</v>
          </cell>
          <cell r="AJ20">
            <v>7</v>
          </cell>
          <cell r="AK20">
            <v>0</v>
          </cell>
          <cell r="AL20">
            <v>0</v>
          </cell>
          <cell r="AM20">
            <v>8</v>
          </cell>
          <cell r="AN20">
            <v>0</v>
          </cell>
          <cell r="AO20">
            <v>2</v>
          </cell>
          <cell r="AP20">
            <v>2</v>
          </cell>
          <cell r="AQ20">
            <v>0</v>
          </cell>
          <cell r="AR20">
            <v>0</v>
          </cell>
          <cell r="AS20">
            <v>0</v>
          </cell>
          <cell r="AT20">
            <v>0</v>
          </cell>
          <cell r="AU20">
            <v>0</v>
          </cell>
          <cell r="AV20">
            <v>0</v>
          </cell>
          <cell r="AW20">
            <v>0</v>
          </cell>
          <cell r="AX20">
            <v>1</v>
          </cell>
          <cell r="AY20">
            <v>1</v>
          </cell>
          <cell r="AZ20">
            <v>0</v>
          </cell>
          <cell r="BA20">
            <v>0</v>
          </cell>
          <cell r="BB20">
            <v>0</v>
          </cell>
          <cell r="BC20">
            <v>0</v>
          </cell>
          <cell r="BD20">
            <v>2</v>
          </cell>
          <cell r="BE20">
            <v>0</v>
          </cell>
          <cell r="BF20">
            <v>0</v>
          </cell>
          <cell r="BG20">
            <v>0</v>
          </cell>
          <cell r="BH20">
            <v>0</v>
          </cell>
          <cell r="BI20">
            <v>0</v>
          </cell>
          <cell r="BJ20">
            <v>0</v>
          </cell>
          <cell r="BK20">
            <v>2</v>
          </cell>
          <cell r="BL20">
            <v>0</v>
          </cell>
          <cell r="BM20">
            <v>0</v>
          </cell>
          <cell r="BN20">
            <v>0</v>
          </cell>
          <cell r="BO20">
            <v>0</v>
          </cell>
          <cell r="BP20">
            <v>0</v>
          </cell>
        </row>
        <row r="21">
          <cell r="A21" t="str">
            <v>Littleport</v>
          </cell>
          <cell r="C21">
            <v>85</v>
          </cell>
          <cell r="D21">
            <v>186</v>
          </cell>
          <cell r="E21">
            <v>3</v>
          </cell>
          <cell r="F21">
            <v>274</v>
          </cell>
          <cell r="G21">
            <v>48</v>
          </cell>
          <cell r="H21">
            <v>46</v>
          </cell>
          <cell r="I21">
            <v>0</v>
          </cell>
          <cell r="J21">
            <v>0</v>
          </cell>
          <cell r="K21">
            <v>0</v>
          </cell>
          <cell r="L21">
            <v>0</v>
          </cell>
          <cell r="M21">
            <v>0</v>
          </cell>
          <cell r="N21">
            <v>0</v>
          </cell>
          <cell r="O21">
            <v>94</v>
          </cell>
          <cell r="P21">
            <v>26</v>
          </cell>
          <cell r="Q21">
            <v>19</v>
          </cell>
          <cell r="R21">
            <v>2</v>
          </cell>
          <cell r="S21">
            <v>2</v>
          </cell>
          <cell r="T21">
            <v>49</v>
          </cell>
          <cell r="U21">
            <v>417</v>
          </cell>
          <cell r="V21">
            <v>396</v>
          </cell>
          <cell r="W21">
            <v>3</v>
          </cell>
          <cell r="X21">
            <v>37</v>
          </cell>
          <cell r="Y21">
            <v>8</v>
          </cell>
          <cell r="Z21">
            <v>444</v>
          </cell>
          <cell r="AA21">
            <v>0</v>
          </cell>
          <cell r="AB21">
            <v>0</v>
          </cell>
          <cell r="AC21">
            <v>0</v>
          </cell>
          <cell r="AD21">
            <v>0</v>
          </cell>
          <cell r="AE21">
            <v>444</v>
          </cell>
          <cell r="AF21">
            <v>861</v>
          </cell>
          <cell r="AG21">
            <v>0</v>
          </cell>
          <cell r="AH21">
            <v>0</v>
          </cell>
          <cell r="AI21">
            <v>0</v>
          </cell>
          <cell r="AJ21">
            <v>6</v>
          </cell>
          <cell r="AK21">
            <v>0</v>
          </cell>
          <cell r="AL21">
            <v>0</v>
          </cell>
          <cell r="AM21">
            <v>6</v>
          </cell>
          <cell r="AN21">
            <v>0</v>
          </cell>
          <cell r="AO21">
            <v>5</v>
          </cell>
          <cell r="AP21">
            <v>5</v>
          </cell>
          <cell r="AQ21">
            <v>0</v>
          </cell>
          <cell r="AR21">
            <v>0</v>
          </cell>
          <cell r="AS21">
            <v>0</v>
          </cell>
          <cell r="AT21">
            <v>0</v>
          </cell>
          <cell r="AU21">
            <v>0</v>
          </cell>
          <cell r="AV21">
            <v>0</v>
          </cell>
          <cell r="AW21">
            <v>0</v>
          </cell>
          <cell r="AX21">
            <v>0</v>
          </cell>
          <cell r="AY21">
            <v>2</v>
          </cell>
          <cell r="AZ21">
            <v>0</v>
          </cell>
          <cell r="BA21">
            <v>1</v>
          </cell>
          <cell r="BB21">
            <v>0</v>
          </cell>
          <cell r="BC21">
            <v>0</v>
          </cell>
          <cell r="BD21">
            <v>3</v>
          </cell>
          <cell r="BE21">
            <v>0</v>
          </cell>
          <cell r="BF21">
            <v>0</v>
          </cell>
          <cell r="BG21">
            <v>0</v>
          </cell>
          <cell r="BH21">
            <v>0</v>
          </cell>
          <cell r="BI21">
            <v>0</v>
          </cell>
          <cell r="BJ21">
            <v>0</v>
          </cell>
          <cell r="BK21">
            <v>3</v>
          </cell>
          <cell r="BL21">
            <v>0</v>
          </cell>
          <cell r="BM21">
            <v>0</v>
          </cell>
          <cell r="BN21">
            <v>0</v>
          </cell>
          <cell r="BO21">
            <v>0</v>
          </cell>
          <cell r="BP21">
            <v>0</v>
          </cell>
        </row>
        <row r="22">
          <cell r="A22" t="str">
            <v>March</v>
          </cell>
          <cell r="C22">
            <v>567</v>
          </cell>
          <cell r="D22">
            <v>1322</v>
          </cell>
          <cell r="E22">
            <v>15</v>
          </cell>
          <cell r="F22">
            <v>1904</v>
          </cell>
          <cell r="G22">
            <v>154</v>
          </cell>
          <cell r="H22">
            <v>263</v>
          </cell>
          <cell r="I22">
            <v>0</v>
          </cell>
          <cell r="J22">
            <v>18</v>
          </cell>
          <cell r="K22">
            <v>2</v>
          </cell>
          <cell r="L22">
            <v>1</v>
          </cell>
          <cell r="M22">
            <v>0</v>
          </cell>
          <cell r="N22">
            <v>0</v>
          </cell>
          <cell r="O22">
            <v>438</v>
          </cell>
          <cell r="P22">
            <v>173</v>
          </cell>
          <cell r="Q22">
            <v>98</v>
          </cell>
          <cell r="R22">
            <v>9</v>
          </cell>
          <cell r="S22">
            <v>5</v>
          </cell>
          <cell r="T22">
            <v>285</v>
          </cell>
          <cell r="U22">
            <v>2627</v>
          </cell>
          <cell r="V22">
            <v>1075</v>
          </cell>
          <cell r="W22">
            <v>0</v>
          </cell>
          <cell r="X22">
            <v>141</v>
          </cell>
          <cell r="Y22">
            <v>13</v>
          </cell>
          <cell r="Z22">
            <v>1229</v>
          </cell>
          <cell r="AA22">
            <v>26</v>
          </cell>
          <cell r="AB22">
            <v>2</v>
          </cell>
          <cell r="AC22">
            <v>54</v>
          </cell>
          <cell r="AD22">
            <v>82</v>
          </cell>
          <cell r="AE22">
            <v>1311</v>
          </cell>
          <cell r="AF22">
            <v>3938</v>
          </cell>
          <cell r="AG22">
            <v>0</v>
          </cell>
          <cell r="AH22">
            <v>11</v>
          </cell>
          <cell r="AI22">
            <v>5</v>
          </cell>
          <cell r="AJ22">
            <v>83</v>
          </cell>
          <cell r="AK22">
            <v>0</v>
          </cell>
          <cell r="AL22">
            <v>0</v>
          </cell>
          <cell r="AM22">
            <v>99</v>
          </cell>
          <cell r="AN22">
            <v>0</v>
          </cell>
          <cell r="AO22">
            <v>23</v>
          </cell>
          <cell r="AP22">
            <v>23</v>
          </cell>
          <cell r="AQ22">
            <v>0</v>
          </cell>
          <cell r="AR22">
            <v>0</v>
          </cell>
          <cell r="AS22">
            <v>0</v>
          </cell>
          <cell r="AT22">
            <v>0</v>
          </cell>
          <cell r="AU22">
            <v>0</v>
          </cell>
          <cell r="AV22">
            <v>0</v>
          </cell>
          <cell r="AW22">
            <v>0</v>
          </cell>
          <cell r="AX22">
            <v>0</v>
          </cell>
          <cell r="AY22">
            <v>7</v>
          </cell>
          <cell r="AZ22">
            <v>6</v>
          </cell>
          <cell r="BA22">
            <v>17</v>
          </cell>
          <cell r="BB22">
            <v>14</v>
          </cell>
          <cell r="BC22">
            <v>0</v>
          </cell>
          <cell r="BD22">
            <v>44</v>
          </cell>
          <cell r="BE22">
            <v>0</v>
          </cell>
          <cell r="BF22">
            <v>0</v>
          </cell>
          <cell r="BG22">
            <v>0</v>
          </cell>
          <cell r="BH22">
            <v>0</v>
          </cell>
          <cell r="BI22">
            <v>0</v>
          </cell>
          <cell r="BJ22">
            <v>0</v>
          </cell>
          <cell r="BK22">
            <v>44</v>
          </cell>
          <cell r="BL22">
            <v>0</v>
          </cell>
          <cell r="BM22">
            <v>0</v>
          </cell>
          <cell r="BN22">
            <v>0</v>
          </cell>
          <cell r="BO22">
            <v>0</v>
          </cell>
          <cell r="BP22">
            <v>1</v>
          </cell>
        </row>
        <row r="23">
          <cell r="A23" t="str">
            <v>Milton Road</v>
          </cell>
          <cell r="C23">
            <v>45</v>
          </cell>
          <cell r="D23">
            <v>126</v>
          </cell>
          <cell r="E23">
            <v>0</v>
          </cell>
          <cell r="F23">
            <v>171</v>
          </cell>
          <cell r="G23">
            <v>34</v>
          </cell>
          <cell r="H23">
            <v>58</v>
          </cell>
          <cell r="I23">
            <v>0</v>
          </cell>
          <cell r="J23">
            <v>0</v>
          </cell>
          <cell r="K23">
            <v>0</v>
          </cell>
          <cell r="L23">
            <v>1</v>
          </cell>
          <cell r="M23">
            <v>1</v>
          </cell>
          <cell r="N23">
            <v>0</v>
          </cell>
          <cell r="O23">
            <v>94</v>
          </cell>
          <cell r="P23">
            <v>22</v>
          </cell>
          <cell r="Q23">
            <v>8</v>
          </cell>
          <cell r="R23">
            <v>2</v>
          </cell>
          <cell r="S23">
            <v>1</v>
          </cell>
          <cell r="T23">
            <v>33</v>
          </cell>
          <cell r="U23">
            <v>298</v>
          </cell>
          <cell r="V23">
            <v>424</v>
          </cell>
          <cell r="W23">
            <v>1</v>
          </cell>
          <cell r="X23">
            <v>63</v>
          </cell>
          <cell r="Y23">
            <v>2</v>
          </cell>
          <cell r="Z23">
            <v>490</v>
          </cell>
          <cell r="AA23">
            <v>8</v>
          </cell>
          <cell r="AB23">
            <v>3</v>
          </cell>
          <cell r="AC23">
            <v>19</v>
          </cell>
          <cell r="AD23">
            <v>30</v>
          </cell>
          <cell r="AE23">
            <v>520</v>
          </cell>
          <cell r="AF23">
            <v>818</v>
          </cell>
          <cell r="AG23">
            <v>0</v>
          </cell>
          <cell r="AH23">
            <v>0</v>
          </cell>
          <cell r="AI23">
            <v>0</v>
          </cell>
          <cell r="AJ23">
            <v>11</v>
          </cell>
          <cell r="AK23">
            <v>0</v>
          </cell>
          <cell r="AL23">
            <v>0</v>
          </cell>
          <cell r="AM23">
            <v>11</v>
          </cell>
          <cell r="AN23">
            <v>0</v>
          </cell>
          <cell r="AO23">
            <v>2</v>
          </cell>
          <cell r="AP23">
            <v>2</v>
          </cell>
          <cell r="AQ23">
            <v>0</v>
          </cell>
          <cell r="AR23">
            <v>0</v>
          </cell>
          <cell r="AS23">
            <v>0</v>
          </cell>
          <cell r="AT23">
            <v>0</v>
          </cell>
          <cell r="AU23">
            <v>0</v>
          </cell>
          <cell r="AV23">
            <v>0</v>
          </cell>
          <cell r="AW23">
            <v>0</v>
          </cell>
          <cell r="AX23">
            <v>0</v>
          </cell>
          <cell r="AY23">
            <v>4</v>
          </cell>
          <cell r="AZ23">
            <v>0</v>
          </cell>
          <cell r="BA23">
            <v>0</v>
          </cell>
          <cell r="BB23">
            <v>0</v>
          </cell>
          <cell r="BC23">
            <v>0</v>
          </cell>
          <cell r="BD23">
            <v>4</v>
          </cell>
          <cell r="BE23">
            <v>0</v>
          </cell>
          <cell r="BF23">
            <v>0</v>
          </cell>
          <cell r="BG23">
            <v>0</v>
          </cell>
          <cell r="BH23">
            <v>0</v>
          </cell>
          <cell r="BI23">
            <v>0</v>
          </cell>
          <cell r="BJ23">
            <v>0</v>
          </cell>
          <cell r="BK23">
            <v>4</v>
          </cell>
          <cell r="BL23">
            <v>0</v>
          </cell>
          <cell r="BM23">
            <v>0</v>
          </cell>
          <cell r="BN23">
            <v>0</v>
          </cell>
          <cell r="BO23">
            <v>0</v>
          </cell>
          <cell r="BP23">
            <v>0</v>
          </cell>
        </row>
        <row r="24">
          <cell r="A24" t="str">
            <v>Mobile Libraries</v>
          </cell>
          <cell r="C24">
            <v>545</v>
          </cell>
          <cell r="D24">
            <v>1379</v>
          </cell>
          <cell r="E24">
            <v>15</v>
          </cell>
          <cell r="F24">
            <v>1939</v>
          </cell>
          <cell r="G24">
            <v>135</v>
          </cell>
          <cell r="H24">
            <v>222</v>
          </cell>
          <cell r="I24">
            <v>0</v>
          </cell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>
            <v>357</v>
          </cell>
          <cell r="P24">
            <v>340</v>
          </cell>
          <cell r="Q24">
            <v>327</v>
          </cell>
          <cell r="R24">
            <v>5</v>
          </cell>
          <cell r="S24">
            <v>7</v>
          </cell>
          <cell r="T24">
            <v>679</v>
          </cell>
          <cell r="U24">
            <v>2975</v>
          </cell>
          <cell r="V24">
            <v>745</v>
          </cell>
          <cell r="W24">
            <v>1</v>
          </cell>
          <cell r="X24">
            <v>64</v>
          </cell>
          <cell r="Y24">
            <v>0</v>
          </cell>
          <cell r="Z24">
            <v>810</v>
          </cell>
          <cell r="AA24">
            <v>4</v>
          </cell>
          <cell r="AB24">
            <v>1</v>
          </cell>
          <cell r="AC24">
            <v>21</v>
          </cell>
          <cell r="AD24">
            <v>26</v>
          </cell>
          <cell r="AE24">
            <v>836</v>
          </cell>
          <cell r="AF24">
            <v>3811</v>
          </cell>
          <cell r="AG24">
            <v>0</v>
          </cell>
          <cell r="AH24">
            <v>37</v>
          </cell>
          <cell r="AI24">
            <v>2</v>
          </cell>
          <cell r="AJ24">
            <v>100</v>
          </cell>
          <cell r="AK24">
            <v>0</v>
          </cell>
          <cell r="AL24">
            <v>0</v>
          </cell>
          <cell r="AM24">
            <v>139</v>
          </cell>
          <cell r="AN24">
            <v>0</v>
          </cell>
          <cell r="AO24">
            <v>6</v>
          </cell>
          <cell r="AP24">
            <v>6</v>
          </cell>
          <cell r="AQ24">
            <v>0</v>
          </cell>
          <cell r="AR24">
            <v>0</v>
          </cell>
          <cell r="AS24">
            <v>0</v>
          </cell>
          <cell r="AT24">
            <v>0</v>
          </cell>
          <cell r="AU24">
            <v>0</v>
          </cell>
          <cell r="AV24">
            <v>0</v>
          </cell>
          <cell r="AW24">
            <v>0</v>
          </cell>
          <cell r="AX24">
            <v>0</v>
          </cell>
          <cell r="AY24">
            <v>0</v>
          </cell>
          <cell r="AZ24">
            <v>1</v>
          </cell>
          <cell r="BA24">
            <v>1</v>
          </cell>
          <cell r="BB24">
            <v>0</v>
          </cell>
          <cell r="BC24">
            <v>0</v>
          </cell>
          <cell r="BD24">
            <v>2</v>
          </cell>
          <cell r="BE24">
            <v>0</v>
          </cell>
          <cell r="BF24">
            <v>0</v>
          </cell>
          <cell r="BG24">
            <v>0</v>
          </cell>
          <cell r="BH24">
            <v>0</v>
          </cell>
          <cell r="BI24">
            <v>0</v>
          </cell>
          <cell r="BJ24">
            <v>0</v>
          </cell>
          <cell r="BK24">
            <v>2</v>
          </cell>
          <cell r="BL24">
            <v>0</v>
          </cell>
          <cell r="BM24">
            <v>0</v>
          </cell>
          <cell r="BN24">
            <v>0</v>
          </cell>
          <cell r="BO24">
            <v>0</v>
          </cell>
          <cell r="BP24">
            <v>0</v>
          </cell>
        </row>
        <row r="25">
          <cell r="A25" t="str">
            <v>Papworth</v>
          </cell>
          <cell r="C25">
            <v>38</v>
          </cell>
          <cell r="D25">
            <v>75</v>
          </cell>
          <cell r="E25">
            <v>3</v>
          </cell>
          <cell r="F25">
            <v>116</v>
          </cell>
          <cell r="G25">
            <v>12</v>
          </cell>
          <cell r="H25">
            <v>47</v>
          </cell>
          <cell r="I25">
            <v>0</v>
          </cell>
          <cell r="J25">
            <v>0</v>
          </cell>
          <cell r="K25">
            <v>0</v>
          </cell>
          <cell r="L25">
            <v>0</v>
          </cell>
          <cell r="M25">
            <v>0</v>
          </cell>
          <cell r="N25">
            <v>0</v>
          </cell>
          <cell r="O25">
            <v>59</v>
          </cell>
          <cell r="P25">
            <v>6</v>
          </cell>
          <cell r="Q25">
            <v>1</v>
          </cell>
          <cell r="R25">
            <v>0</v>
          </cell>
          <cell r="S25">
            <v>0</v>
          </cell>
          <cell r="T25">
            <v>7</v>
          </cell>
          <cell r="U25">
            <v>182</v>
          </cell>
          <cell r="V25">
            <v>467</v>
          </cell>
          <cell r="W25">
            <v>0</v>
          </cell>
          <cell r="X25">
            <v>83</v>
          </cell>
          <cell r="Y25">
            <v>1</v>
          </cell>
          <cell r="Z25">
            <v>551</v>
          </cell>
          <cell r="AA25">
            <v>7</v>
          </cell>
          <cell r="AB25">
            <v>4</v>
          </cell>
          <cell r="AC25">
            <v>25</v>
          </cell>
          <cell r="AD25">
            <v>36</v>
          </cell>
          <cell r="AE25">
            <v>587</v>
          </cell>
          <cell r="AF25">
            <v>769</v>
          </cell>
          <cell r="AG25">
            <v>1</v>
          </cell>
          <cell r="AH25">
            <v>0</v>
          </cell>
          <cell r="AI25">
            <v>0</v>
          </cell>
          <cell r="AJ25">
            <v>4</v>
          </cell>
          <cell r="AK25">
            <v>0</v>
          </cell>
          <cell r="AL25">
            <v>0</v>
          </cell>
          <cell r="AM25">
            <v>5</v>
          </cell>
          <cell r="AN25">
            <v>0</v>
          </cell>
          <cell r="AO25">
            <v>4</v>
          </cell>
          <cell r="AP25">
            <v>4</v>
          </cell>
          <cell r="AQ25">
            <v>0</v>
          </cell>
          <cell r="AR25">
            <v>0</v>
          </cell>
          <cell r="AS25">
            <v>0</v>
          </cell>
          <cell r="AT25">
            <v>0</v>
          </cell>
          <cell r="AU25">
            <v>0</v>
          </cell>
          <cell r="AV25">
            <v>0</v>
          </cell>
          <cell r="AW25">
            <v>0</v>
          </cell>
          <cell r="AX25">
            <v>0</v>
          </cell>
          <cell r="AY25">
            <v>2</v>
          </cell>
          <cell r="AZ25">
            <v>0</v>
          </cell>
          <cell r="BA25">
            <v>0</v>
          </cell>
          <cell r="BB25">
            <v>0</v>
          </cell>
          <cell r="BC25">
            <v>0</v>
          </cell>
          <cell r="BD25">
            <v>2</v>
          </cell>
          <cell r="BE25">
            <v>0</v>
          </cell>
          <cell r="BF25">
            <v>0</v>
          </cell>
          <cell r="BG25">
            <v>0</v>
          </cell>
          <cell r="BH25">
            <v>0</v>
          </cell>
          <cell r="BI25">
            <v>0</v>
          </cell>
          <cell r="BJ25">
            <v>0</v>
          </cell>
          <cell r="BK25">
            <v>2</v>
          </cell>
          <cell r="BL25">
            <v>0</v>
          </cell>
          <cell r="BM25">
            <v>0</v>
          </cell>
          <cell r="BN25">
            <v>0</v>
          </cell>
          <cell r="BO25">
            <v>0</v>
          </cell>
          <cell r="BP25">
            <v>0</v>
          </cell>
        </row>
        <row r="26">
          <cell r="A26" t="str">
            <v>Ramsey</v>
          </cell>
          <cell r="C26">
            <v>194</v>
          </cell>
          <cell r="D26">
            <v>449</v>
          </cell>
          <cell r="E26">
            <v>12</v>
          </cell>
          <cell r="F26">
            <v>655</v>
          </cell>
          <cell r="G26">
            <v>57</v>
          </cell>
          <cell r="H26">
            <v>104</v>
          </cell>
          <cell r="I26">
            <v>0</v>
          </cell>
          <cell r="J26">
            <v>0</v>
          </cell>
          <cell r="K26">
            <v>0</v>
          </cell>
          <cell r="L26">
            <v>0</v>
          </cell>
          <cell r="M26">
            <v>0</v>
          </cell>
          <cell r="N26">
            <v>0</v>
          </cell>
          <cell r="O26">
            <v>161</v>
          </cell>
          <cell r="P26">
            <v>23</v>
          </cell>
          <cell r="Q26">
            <v>19</v>
          </cell>
          <cell r="R26">
            <v>1</v>
          </cell>
          <cell r="S26">
            <v>1</v>
          </cell>
          <cell r="T26">
            <v>44</v>
          </cell>
          <cell r="U26">
            <v>860</v>
          </cell>
          <cell r="V26">
            <v>540</v>
          </cell>
          <cell r="W26">
            <v>0</v>
          </cell>
          <cell r="X26">
            <v>103</v>
          </cell>
          <cell r="Y26">
            <v>6</v>
          </cell>
          <cell r="Z26">
            <v>649</v>
          </cell>
          <cell r="AA26">
            <v>4</v>
          </cell>
          <cell r="AB26">
            <v>0</v>
          </cell>
          <cell r="AC26">
            <v>14</v>
          </cell>
          <cell r="AD26">
            <v>18</v>
          </cell>
          <cell r="AE26">
            <v>667</v>
          </cell>
          <cell r="AF26">
            <v>1527</v>
          </cell>
          <cell r="AG26">
            <v>0</v>
          </cell>
          <cell r="AH26">
            <v>0</v>
          </cell>
          <cell r="AI26">
            <v>1</v>
          </cell>
          <cell r="AJ26">
            <v>8</v>
          </cell>
          <cell r="AK26">
            <v>0</v>
          </cell>
          <cell r="AL26">
            <v>0</v>
          </cell>
          <cell r="AM26">
            <v>9</v>
          </cell>
          <cell r="AN26">
            <v>0</v>
          </cell>
          <cell r="AO26">
            <v>2</v>
          </cell>
          <cell r="AP26">
            <v>2</v>
          </cell>
          <cell r="AQ26">
            <v>0</v>
          </cell>
          <cell r="AR26">
            <v>0</v>
          </cell>
          <cell r="AS26">
            <v>0</v>
          </cell>
          <cell r="AT26">
            <v>0</v>
          </cell>
          <cell r="AU26">
            <v>0</v>
          </cell>
          <cell r="AV26">
            <v>0</v>
          </cell>
          <cell r="AW26">
            <v>0</v>
          </cell>
          <cell r="AX26">
            <v>0</v>
          </cell>
          <cell r="AY26">
            <v>1</v>
          </cell>
          <cell r="AZ26">
            <v>1</v>
          </cell>
          <cell r="BA26">
            <v>0</v>
          </cell>
          <cell r="BB26">
            <v>0</v>
          </cell>
          <cell r="BC26">
            <v>0</v>
          </cell>
          <cell r="BD26">
            <v>2</v>
          </cell>
          <cell r="BE26">
            <v>0</v>
          </cell>
          <cell r="BF26">
            <v>0</v>
          </cell>
          <cell r="BG26">
            <v>0</v>
          </cell>
          <cell r="BH26">
            <v>0</v>
          </cell>
          <cell r="BI26">
            <v>0</v>
          </cell>
          <cell r="BJ26">
            <v>0</v>
          </cell>
          <cell r="BK26">
            <v>2</v>
          </cell>
          <cell r="BL26">
            <v>0</v>
          </cell>
          <cell r="BM26">
            <v>0</v>
          </cell>
          <cell r="BN26">
            <v>0</v>
          </cell>
          <cell r="BO26">
            <v>0</v>
          </cell>
          <cell r="BP26">
            <v>0</v>
          </cell>
        </row>
        <row r="27">
          <cell r="A27" t="str">
            <v>Rock Road</v>
          </cell>
          <cell r="C27">
            <v>206</v>
          </cell>
          <cell r="D27">
            <v>461</v>
          </cell>
          <cell r="E27">
            <v>5</v>
          </cell>
          <cell r="F27">
            <v>672</v>
          </cell>
          <cell r="G27">
            <v>68</v>
          </cell>
          <cell r="H27">
            <v>125</v>
          </cell>
          <cell r="I27">
            <v>0</v>
          </cell>
          <cell r="J27">
            <v>0</v>
          </cell>
          <cell r="K27">
            <v>0</v>
          </cell>
          <cell r="L27">
            <v>2</v>
          </cell>
          <cell r="M27">
            <v>0</v>
          </cell>
          <cell r="N27">
            <v>0</v>
          </cell>
          <cell r="O27">
            <v>195</v>
          </cell>
          <cell r="P27">
            <v>18</v>
          </cell>
          <cell r="Q27">
            <v>25</v>
          </cell>
          <cell r="R27">
            <v>1</v>
          </cell>
          <cell r="S27">
            <v>1</v>
          </cell>
          <cell r="T27">
            <v>45</v>
          </cell>
          <cell r="U27">
            <v>912</v>
          </cell>
          <cell r="V27">
            <v>1170</v>
          </cell>
          <cell r="W27">
            <v>1</v>
          </cell>
          <cell r="X27">
            <v>188</v>
          </cell>
          <cell r="Y27">
            <v>5</v>
          </cell>
          <cell r="Z27">
            <v>1364</v>
          </cell>
          <cell r="AA27">
            <v>20</v>
          </cell>
          <cell r="AB27">
            <v>6</v>
          </cell>
          <cell r="AC27">
            <v>43</v>
          </cell>
          <cell r="AD27">
            <v>69</v>
          </cell>
          <cell r="AE27">
            <v>1433</v>
          </cell>
          <cell r="AF27">
            <v>2345</v>
          </cell>
          <cell r="AG27">
            <v>1</v>
          </cell>
          <cell r="AH27">
            <v>6</v>
          </cell>
          <cell r="AI27">
            <v>2</v>
          </cell>
          <cell r="AJ27">
            <v>34</v>
          </cell>
          <cell r="AK27">
            <v>0</v>
          </cell>
          <cell r="AL27">
            <v>0</v>
          </cell>
          <cell r="AM27">
            <v>43</v>
          </cell>
          <cell r="AN27">
            <v>0</v>
          </cell>
          <cell r="AO27">
            <v>4</v>
          </cell>
          <cell r="AP27">
            <v>4</v>
          </cell>
          <cell r="AQ27">
            <v>0</v>
          </cell>
          <cell r="AR27">
            <v>0</v>
          </cell>
          <cell r="AS27">
            <v>0</v>
          </cell>
          <cell r="AT27">
            <v>0</v>
          </cell>
          <cell r="AU27">
            <v>0</v>
          </cell>
          <cell r="AV27">
            <v>0</v>
          </cell>
          <cell r="AW27">
            <v>0</v>
          </cell>
          <cell r="AX27">
            <v>0</v>
          </cell>
          <cell r="AY27">
            <v>4</v>
          </cell>
          <cell r="AZ27">
            <v>4</v>
          </cell>
          <cell r="BA27">
            <v>3</v>
          </cell>
          <cell r="BB27">
            <v>2</v>
          </cell>
          <cell r="BC27">
            <v>0</v>
          </cell>
          <cell r="BD27">
            <v>13</v>
          </cell>
          <cell r="BE27">
            <v>0</v>
          </cell>
          <cell r="BF27">
            <v>0</v>
          </cell>
          <cell r="BG27">
            <v>0</v>
          </cell>
          <cell r="BH27">
            <v>0</v>
          </cell>
          <cell r="BI27">
            <v>0</v>
          </cell>
          <cell r="BJ27">
            <v>0</v>
          </cell>
          <cell r="BK27">
            <v>13</v>
          </cell>
          <cell r="BL27">
            <v>1</v>
          </cell>
          <cell r="BM27">
            <v>0</v>
          </cell>
          <cell r="BN27">
            <v>0</v>
          </cell>
          <cell r="BO27">
            <v>0</v>
          </cell>
          <cell r="BP27">
            <v>0</v>
          </cell>
        </row>
        <row r="28">
          <cell r="A28" t="str">
            <v>Sawston</v>
          </cell>
          <cell r="C28">
            <v>108</v>
          </cell>
          <cell r="D28">
            <v>351</v>
          </cell>
          <cell r="E28">
            <v>3</v>
          </cell>
          <cell r="F28">
            <v>462</v>
          </cell>
          <cell r="G28">
            <v>44</v>
          </cell>
          <cell r="H28">
            <v>128</v>
          </cell>
          <cell r="I28">
            <v>0</v>
          </cell>
          <cell r="J28">
            <v>0</v>
          </cell>
          <cell r="K28">
            <v>0</v>
          </cell>
          <cell r="L28">
            <v>0</v>
          </cell>
          <cell r="M28">
            <v>0</v>
          </cell>
          <cell r="N28">
            <v>0</v>
          </cell>
          <cell r="O28">
            <v>172</v>
          </cell>
          <cell r="P28">
            <v>19</v>
          </cell>
          <cell r="Q28">
            <v>10</v>
          </cell>
          <cell r="R28">
            <v>0</v>
          </cell>
          <cell r="S28">
            <v>0</v>
          </cell>
          <cell r="T28">
            <v>29</v>
          </cell>
          <cell r="U28">
            <v>663</v>
          </cell>
          <cell r="V28">
            <v>1000</v>
          </cell>
          <cell r="W28">
            <v>1</v>
          </cell>
          <cell r="X28">
            <v>101</v>
          </cell>
          <cell r="Y28">
            <v>5</v>
          </cell>
          <cell r="Z28">
            <v>1107</v>
          </cell>
          <cell r="AA28">
            <v>17</v>
          </cell>
          <cell r="AB28">
            <v>9</v>
          </cell>
          <cell r="AC28">
            <v>40</v>
          </cell>
          <cell r="AD28">
            <v>66</v>
          </cell>
          <cell r="AE28">
            <v>1173</v>
          </cell>
          <cell r="AF28">
            <v>1836</v>
          </cell>
          <cell r="AG28">
            <v>0</v>
          </cell>
          <cell r="AH28">
            <v>0</v>
          </cell>
          <cell r="AI28">
            <v>1</v>
          </cell>
          <cell r="AJ28">
            <v>14</v>
          </cell>
          <cell r="AK28">
            <v>0</v>
          </cell>
          <cell r="AL28">
            <v>0</v>
          </cell>
          <cell r="AM28">
            <v>15</v>
          </cell>
          <cell r="AN28">
            <v>0</v>
          </cell>
          <cell r="AO28">
            <v>40</v>
          </cell>
          <cell r="AP28">
            <v>40</v>
          </cell>
          <cell r="AQ28">
            <v>0</v>
          </cell>
          <cell r="AR28">
            <v>0</v>
          </cell>
          <cell r="AS28">
            <v>0</v>
          </cell>
          <cell r="AT28">
            <v>0</v>
          </cell>
          <cell r="AU28">
            <v>0</v>
          </cell>
          <cell r="AV28">
            <v>0</v>
          </cell>
          <cell r="AW28">
            <v>0</v>
          </cell>
          <cell r="AX28">
            <v>0</v>
          </cell>
          <cell r="AY28">
            <v>0</v>
          </cell>
          <cell r="AZ28">
            <v>0</v>
          </cell>
          <cell r="BA28">
            <v>1</v>
          </cell>
          <cell r="BB28">
            <v>0</v>
          </cell>
          <cell r="BC28">
            <v>0</v>
          </cell>
          <cell r="BD28">
            <v>1</v>
          </cell>
          <cell r="BE28">
            <v>0</v>
          </cell>
          <cell r="BF28">
            <v>0</v>
          </cell>
          <cell r="BG28">
            <v>0</v>
          </cell>
          <cell r="BH28">
            <v>0</v>
          </cell>
          <cell r="BI28">
            <v>0</v>
          </cell>
          <cell r="BJ28">
            <v>0</v>
          </cell>
          <cell r="BK28">
            <v>1</v>
          </cell>
          <cell r="BL28">
            <v>0</v>
          </cell>
          <cell r="BM28">
            <v>0</v>
          </cell>
          <cell r="BN28">
            <v>0</v>
          </cell>
          <cell r="BO28">
            <v>0</v>
          </cell>
          <cell r="BP28">
            <v>0</v>
          </cell>
        </row>
        <row r="29">
          <cell r="A29" t="str">
            <v>Sawtry</v>
          </cell>
          <cell r="C29">
            <v>65</v>
          </cell>
          <cell r="D29">
            <v>168</v>
          </cell>
          <cell r="E29">
            <v>1</v>
          </cell>
          <cell r="F29">
            <v>234</v>
          </cell>
          <cell r="G29">
            <v>16</v>
          </cell>
          <cell r="H29">
            <v>34</v>
          </cell>
          <cell r="I29">
            <v>0</v>
          </cell>
          <cell r="J29">
            <v>0</v>
          </cell>
          <cell r="K29">
            <v>0</v>
          </cell>
          <cell r="L29">
            <v>0</v>
          </cell>
          <cell r="M29">
            <v>1</v>
          </cell>
          <cell r="N29">
            <v>0</v>
          </cell>
          <cell r="O29">
            <v>51</v>
          </cell>
          <cell r="P29">
            <v>6</v>
          </cell>
          <cell r="Q29">
            <v>7</v>
          </cell>
          <cell r="R29">
            <v>1</v>
          </cell>
          <cell r="S29">
            <v>1</v>
          </cell>
          <cell r="T29">
            <v>15</v>
          </cell>
          <cell r="U29">
            <v>300</v>
          </cell>
          <cell r="V29">
            <v>287</v>
          </cell>
          <cell r="W29">
            <v>0</v>
          </cell>
          <cell r="X29">
            <v>33</v>
          </cell>
          <cell r="Y29">
            <v>0</v>
          </cell>
          <cell r="Z29">
            <v>320</v>
          </cell>
          <cell r="AA29">
            <v>3</v>
          </cell>
          <cell r="AB29">
            <v>1</v>
          </cell>
          <cell r="AC29">
            <v>5</v>
          </cell>
          <cell r="AD29">
            <v>9</v>
          </cell>
          <cell r="AE29">
            <v>329</v>
          </cell>
          <cell r="AF29">
            <v>629</v>
          </cell>
          <cell r="AG29">
            <v>0</v>
          </cell>
          <cell r="AH29">
            <v>0</v>
          </cell>
          <cell r="AI29">
            <v>0</v>
          </cell>
          <cell r="AJ29">
            <v>1</v>
          </cell>
          <cell r="AK29">
            <v>0</v>
          </cell>
          <cell r="AL29">
            <v>0</v>
          </cell>
          <cell r="AM29">
            <v>1</v>
          </cell>
          <cell r="AN29">
            <v>0</v>
          </cell>
          <cell r="AO29">
            <v>12</v>
          </cell>
          <cell r="AP29">
            <v>12</v>
          </cell>
          <cell r="AQ29">
            <v>0</v>
          </cell>
          <cell r="AR29">
            <v>0</v>
          </cell>
          <cell r="AS29">
            <v>0</v>
          </cell>
          <cell r="AT29">
            <v>0</v>
          </cell>
          <cell r="AU29">
            <v>0</v>
          </cell>
          <cell r="AV29">
            <v>0</v>
          </cell>
          <cell r="AW29">
            <v>0</v>
          </cell>
          <cell r="AX29">
            <v>0</v>
          </cell>
          <cell r="AY29">
            <v>0</v>
          </cell>
          <cell r="AZ29">
            <v>0</v>
          </cell>
          <cell r="BA29">
            <v>0</v>
          </cell>
          <cell r="BB29">
            <v>0</v>
          </cell>
          <cell r="BC29">
            <v>0</v>
          </cell>
          <cell r="BD29">
            <v>0</v>
          </cell>
          <cell r="BE29">
            <v>0</v>
          </cell>
          <cell r="BF29">
            <v>0</v>
          </cell>
          <cell r="BG29">
            <v>0</v>
          </cell>
          <cell r="BH29">
            <v>0</v>
          </cell>
          <cell r="BI29">
            <v>0</v>
          </cell>
          <cell r="BJ29">
            <v>0</v>
          </cell>
          <cell r="BK29">
            <v>0</v>
          </cell>
          <cell r="BL29">
            <v>0</v>
          </cell>
          <cell r="BM29">
            <v>0</v>
          </cell>
          <cell r="BN29">
            <v>0</v>
          </cell>
          <cell r="BO29">
            <v>0</v>
          </cell>
          <cell r="BP29">
            <v>0</v>
          </cell>
        </row>
        <row r="30">
          <cell r="A30" t="str">
            <v>Soham</v>
          </cell>
          <cell r="C30">
            <v>115</v>
          </cell>
          <cell r="D30">
            <v>398</v>
          </cell>
          <cell r="E30">
            <v>11</v>
          </cell>
          <cell r="F30">
            <v>524</v>
          </cell>
          <cell r="G30">
            <v>57</v>
          </cell>
          <cell r="H30">
            <v>129</v>
          </cell>
          <cell r="I30">
            <v>0</v>
          </cell>
          <cell r="J30">
            <v>0</v>
          </cell>
          <cell r="K30">
            <v>0</v>
          </cell>
          <cell r="L30">
            <v>0</v>
          </cell>
          <cell r="M30">
            <v>0</v>
          </cell>
          <cell r="N30">
            <v>0</v>
          </cell>
          <cell r="O30">
            <v>186</v>
          </cell>
          <cell r="P30">
            <v>10</v>
          </cell>
          <cell r="Q30">
            <v>5</v>
          </cell>
          <cell r="R30">
            <v>0</v>
          </cell>
          <cell r="S30">
            <v>0</v>
          </cell>
          <cell r="T30">
            <v>15</v>
          </cell>
          <cell r="U30">
            <v>725</v>
          </cell>
          <cell r="V30">
            <v>662</v>
          </cell>
          <cell r="W30">
            <v>0</v>
          </cell>
          <cell r="X30">
            <v>72</v>
          </cell>
          <cell r="Y30">
            <v>6</v>
          </cell>
          <cell r="Z30">
            <v>740</v>
          </cell>
          <cell r="AA30">
            <v>6</v>
          </cell>
          <cell r="AB30">
            <v>0</v>
          </cell>
          <cell r="AC30">
            <v>18</v>
          </cell>
          <cell r="AD30">
            <v>24</v>
          </cell>
          <cell r="AE30">
            <v>764</v>
          </cell>
          <cell r="AF30">
            <v>1489</v>
          </cell>
          <cell r="AG30">
            <v>0</v>
          </cell>
          <cell r="AH30">
            <v>0</v>
          </cell>
          <cell r="AI30">
            <v>0</v>
          </cell>
          <cell r="AJ30">
            <v>0</v>
          </cell>
          <cell r="AK30">
            <v>0</v>
          </cell>
          <cell r="AL30">
            <v>0</v>
          </cell>
          <cell r="AM30">
            <v>0</v>
          </cell>
          <cell r="AN30">
            <v>0</v>
          </cell>
          <cell r="AO30">
            <v>5</v>
          </cell>
          <cell r="AP30">
            <v>5</v>
          </cell>
          <cell r="AQ30">
            <v>0</v>
          </cell>
          <cell r="AR30">
            <v>0</v>
          </cell>
          <cell r="AS30">
            <v>0</v>
          </cell>
          <cell r="AT30">
            <v>0</v>
          </cell>
          <cell r="AU30">
            <v>0</v>
          </cell>
          <cell r="AV30">
            <v>0</v>
          </cell>
          <cell r="AW30">
            <v>0</v>
          </cell>
          <cell r="AX30">
            <v>0</v>
          </cell>
          <cell r="AY30">
            <v>0</v>
          </cell>
          <cell r="AZ30">
            <v>0</v>
          </cell>
          <cell r="BA30">
            <v>0</v>
          </cell>
          <cell r="BB30">
            <v>0</v>
          </cell>
          <cell r="BC30">
            <v>0</v>
          </cell>
          <cell r="BD30">
            <v>0</v>
          </cell>
          <cell r="BE30">
            <v>0</v>
          </cell>
          <cell r="BF30">
            <v>0</v>
          </cell>
          <cell r="BG30">
            <v>0</v>
          </cell>
          <cell r="BH30">
            <v>0</v>
          </cell>
          <cell r="BI30">
            <v>0</v>
          </cell>
          <cell r="BJ30">
            <v>0</v>
          </cell>
          <cell r="BK30">
            <v>0</v>
          </cell>
          <cell r="BL30">
            <v>0</v>
          </cell>
          <cell r="BM30">
            <v>0</v>
          </cell>
          <cell r="BN30">
            <v>0</v>
          </cell>
          <cell r="BO30">
            <v>0</v>
          </cell>
          <cell r="BP30">
            <v>0</v>
          </cell>
        </row>
        <row r="31">
          <cell r="A31" t="str">
            <v>St Ives</v>
          </cell>
          <cell r="C31">
            <v>1348</v>
          </cell>
          <cell r="D31">
            <v>2974</v>
          </cell>
          <cell r="E31">
            <v>16</v>
          </cell>
          <cell r="F31">
            <v>4338</v>
          </cell>
          <cell r="G31">
            <v>426</v>
          </cell>
          <cell r="H31">
            <v>664</v>
          </cell>
          <cell r="I31">
            <v>2</v>
          </cell>
          <cell r="J31">
            <v>0</v>
          </cell>
          <cell r="K31">
            <v>24</v>
          </cell>
          <cell r="L31">
            <v>0</v>
          </cell>
          <cell r="M31">
            <v>2</v>
          </cell>
          <cell r="N31">
            <v>0</v>
          </cell>
          <cell r="O31">
            <v>1118</v>
          </cell>
          <cell r="P31">
            <v>158</v>
          </cell>
          <cell r="Q31">
            <v>183</v>
          </cell>
          <cell r="R31">
            <v>13</v>
          </cell>
          <cell r="S31">
            <v>11</v>
          </cell>
          <cell r="T31">
            <v>365</v>
          </cell>
          <cell r="U31">
            <v>5821</v>
          </cell>
          <cell r="V31">
            <v>2833</v>
          </cell>
          <cell r="W31">
            <v>1</v>
          </cell>
          <cell r="X31">
            <v>389</v>
          </cell>
          <cell r="Y31">
            <v>23</v>
          </cell>
          <cell r="Z31">
            <v>3246</v>
          </cell>
          <cell r="AA31">
            <v>39</v>
          </cell>
          <cell r="AB31">
            <v>19</v>
          </cell>
          <cell r="AC31">
            <v>76</v>
          </cell>
          <cell r="AD31">
            <v>134</v>
          </cell>
          <cell r="AE31">
            <v>3380</v>
          </cell>
          <cell r="AF31">
            <v>9201</v>
          </cell>
          <cell r="AG31">
            <v>0</v>
          </cell>
          <cell r="AH31">
            <v>7</v>
          </cell>
          <cell r="AI31">
            <v>4</v>
          </cell>
          <cell r="AJ31">
            <v>96</v>
          </cell>
          <cell r="AK31">
            <v>0</v>
          </cell>
          <cell r="AL31">
            <v>0</v>
          </cell>
          <cell r="AM31">
            <v>107</v>
          </cell>
          <cell r="AN31">
            <v>0</v>
          </cell>
          <cell r="AO31">
            <v>25</v>
          </cell>
          <cell r="AP31">
            <v>25</v>
          </cell>
          <cell r="AQ31">
            <v>0</v>
          </cell>
          <cell r="AR31">
            <v>0</v>
          </cell>
          <cell r="AS31">
            <v>0</v>
          </cell>
          <cell r="AT31">
            <v>0</v>
          </cell>
          <cell r="AU31">
            <v>0</v>
          </cell>
          <cell r="AV31">
            <v>0</v>
          </cell>
          <cell r="AW31">
            <v>0</v>
          </cell>
          <cell r="AX31">
            <v>0</v>
          </cell>
          <cell r="AY31">
            <v>14</v>
          </cell>
          <cell r="AZ31">
            <v>30</v>
          </cell>
          <cell r="BA31">
            <v>39</v>
          </cell>
          <cell r="BB31">
            <v>25</v>
          </cell>
          <cell r="BC31">
            <v>2</v>
          </cell>
          <cell r="BD31">
            <v>110</v>
          </cell>
          <cell r="BE31">
            <v>0</v>
          </cell>
          <cell r="BF31">
            <v>0</v>
          </cell>
          <cell r="BG31">
            <v>0</v>
          </cell>
          <cell r="BH31">
            <v>0</v>
          </cell>
          <cell r="BI31">
            <v>0</v>
          </cell>
          <cell r="BJ31">
            <v>0</v>
          </cell>
          <cell r="BK31">
            <v>110</v>
          </cell>
          <cell r="BL31">
            <v>5</v>
          </cell>
          <cell r="BM31">
            <v>0</v>
          </cell>
          <cell r="BN31">
            <v>0</v>
          </cell>
          <cell r="BO31">
            <v>0</v>
          </cell>
          <cell r="BP31">
            <v>1</v>
          </cell>
        </row>
        <row r="32">
          <cell r="A32" t="str">
            <v>St Neots</v>
          </cell>
          <cell r="C32">
            <v>689</v>
          </cell>
          <cell r="D32">
            <v>2132</v>
          </cell>
          <cell r="E32">
            <v>11</v>
          </cell>
          <cell r="F32">
            <v>2832</v>
          </cell>
          <cell r="G32">
            <v>225</v>
          </cell>
          <cell r="H32">
            <v>351</v>
          </cell>
          <cell r="I32">
            <v>0</v>
          </cell>
          <cell r="J32">
            <v>0</v>
          </cell>
          <cell r="K32">
            <v>7</v>
          </cell>
          <cell r="L32">
            <v>1</v>
          </cell>
          <cell r="M32">
            <v>0</v>
          </cell>
          <cell r="N32">
            <v>0</v>
          </cell>
          <cell r="O32">
            <v>584</v>
          </cell>
          <cell r="P32">
            <v>105</v>
          </cell>
          <cell r="Q32">
            <v>117</v>
          </cell>
          <cell r="R32">
            <v>2</v>
          </cell>
          <cell r="S32">
            <v>6</v>
          </cell>
          <cell r="T32">
            <v>230</v>
          </cell>
          <cell r="U32">
            <v>3646</v>
          </cell>
          <cell r="V32">
            <v>2837</v>
          </cell>
          <cell r="W32">
            <v>2</v>
          </cell>
          <cell r="X32">
            <v>404</v>
          </cell>
          <cell r="Y32">
            <v>16</v>
          </cell>
          <cell r="Z32">
            <v>3259</v>
          </cell>
          <cell r="AA32">
            <v>21</v>
          </cell>
          <cell r="AB32">
            <v>14</v>
          </cell>
          <cell r="AC32">
            <v>79</v>
          </cell>
          <cell r="AD32">
            <v>114</v>
          </cell>
          <cell r="AE32">
            <v>3373</v>
          </cell>
          <cell r="AF32">
            <v>7019</v>
          </cell>
          <cell r="AG32">
            <v>0</v>
          </cell>
          <cell r="AH32">
            <v>3</v>
          </cell>
          <cell r="AI32">
            <v>5</v>
          </cell>
          <cell r="AJ32">
            <v>87</v>
          </cell>
          <cell r="AK32">
            <v>0</v>
          </cell>
          <cell r="AL32">
            <v>0</v>
          </cell>
          <cell r="AM32">
            <v>95</v>
          </cell>
          <cell r="AN32">
            <v>0</v>
          </cell>
          <cell r="AO32">
            <v>36</v>
          </cell>
          <cell r="AP32">
            <v>36</v>
          </cell>
          <cell r="AQ32">
            <v>0</v>
          </cell>
          <cell r="AR32">
            <v>0</v>
          </cell>
          <cell r="AS32">
            <v>0</v>
          </cell>
          <cell r="AT32">
            <v>0</v>
          </cell>
          <cell r="AU32">
            <v>0</v>
          </cell>
          <cell r="AV32">
            <v>0</v>
          </cell>
          <cell r="AW32">
            <v>1</v>
          </cell>
          <cell r="AX32">
            <v>0</v>
          </cell>
          <cell r="AY32">
            <v>12</v>
          </cell>
          <cell r="AZ32">
            <v>5</v>
          </cell>
          <cell r="BA32">
            <v>10</v>
          </cell>
          <cell r="BB32">
            <v>6</v>
          </cell>
          <cell r="BC32">
            <v>0</v>
          </cell>
          <cell r="BD32">
            <v>34</v>
          </cell>
          <cell r="BE32">
            <v>0</v>
          </cell>
          <cell r="BF32">
            <v>0</v>
          </cell>
          <cell r="BG32">
            <v>0</v>
          </cell>
          <cell r="BH32">
            <v>0</v>
          </cell>
          <cell r="BI32">
            <v>0</v>
          </cell>
          <cell r="BJ32">
            <v>0</v>
          </cell>
          <cell r="BK32">
            <v>34</v>
          </cell>
          <cell r="BL32">
            <v>0</v>
          </cell>
          <cell r="BM32">
            <v>0</v>
          </cell>
          <cell r="BN32">
            <v>0</v>
          </cell>
          <cell r="BO32">
            <v>0</v>
          </cell>
          <cell r="BP32">
            <v>1</v>
          </cell>
        </row>
        <row r="33">
          <cell r="A33" t="str">
            <v>Warboys</v>
          </cell>
          <cell r="C33">
            <v>99</v>
          </cell>
          <cell r="D33">
            <v>305</v>
          </cell>
          <cell r="E33">
            <v>89</v>
          </cell>
          <cell r="F33">
            <v>493</v>
          </cell>
          <cell r="G33">
            <v>20</v>
          </cell>
          <cell r="H33">
            <v>35</v>
          </cell>
          <cell r="I33">
            <v>0</v>
          </cell>
          <cell r="J33">
            <v>0</v>
          </cell>
          <cell r="K33">
            <v>0</v>
          </cell>
          <cell r="L33">
            <v>0</v>
          </cell>
          <cell r="M33">
            <v>0</v>
          </cell>
          <cell r="N33">
            <v>0</v>
          </cell>
          <cell r="O33">
            <v>55</v>
          </cell>
          <cell r="P33">
            <v>8</v>
          </cell>
          <cell r="Q33">
            <v>1</v>
          </cell>
          <cell r="R33">
            <v>0</v>
          </cell>
          <cell r="S33">
            <v>0</v>
          </cell>
          <cell r="T33">
            <v>9</v>
          </cell>
          <cell r="U33">
            <v>557</v>
          </cell>
          <cell r="V33">
            <v>235</v>
          </cell>
          <cell r="W33">
            <v>0</v>
          </cell>
          <cell r="X33">
            <v>10</v>
          </cell>
          <cell r="Y33">
            <v>1</v>
          </cell>
          <cell r="Z33">
            <v>246</v>
          </cell>
          <cell r="AA33">
            <v>1</v>
          </cell>
          <cell r="AB33">
            <v>0</v>
          </cell>
          <cell r="AC33">
            <v>3</v>
          </cell>
          <cell r="AD33">
            <v>4</v>
          </cell>
          <cell r="AE33">
            <v>250</v>
          </cell>
          <cell r="AF33">
            <v>807</v>
          </cell>
          <cell r="AG33">
            <v>0</v>
          </cell>
          <cell r="AH33">
            <v>21</v>
          </cell>
          <cell r="AI33">
            <v>2</v>
          </cell>
          <cell r="AJ33">
            <v>14</v>
          </cell>
          <cell r="AK33">
            <v>0</v>
          </cell>
          <cell r="AL33">
            <v>0</v>
          </cell>
          <cell r="AM33">
            <v>37</v>
          </cell>
          <cell r="AN33">
            <v>0</v>
          </cell>
          <cell r="AO33">
            <v>1</v>
          </cell>
          <cell r="AP33">
            <v>1</v>
          </cell>
          <cell r="AQ33">
            <v>0</v>
          </cell>
          <cell r="AR33">
            <v>0</v>
          </cell>
          <cell r="AS33">
            <v>0</v>
          </cell>
          <cell r="AT33">
            <v>0</v>
          </cell>
          <cell r="AU33">
            <v>0</v>
          </cell>
          <cell r="AV33">
            <v>0</v>
          </cell>
          <cell r="AW33">
            <v>0</v>
          </cell>
          <cell r="AX33">
            <v>0</v>
          </cell>
          <cell r="AY33">
            <v>0</v>
          </cell>
          <cell r="AZ33">
            <v>0</v>
          </cell>
          <cell r="BA33">
            <v>1</v>
          </cell>
          <cell r="BB33">
            <v>0</v>
          </cell>
          <cell r="BC33">
            <v>0</v>
          </cell>
          <cell r="BD33">
            <v>1</v>
          </cell>
          <cell r="BE33">
            <v>0</v>
          </cell>
          <cell r="BF33">
            <v>0</v>
          </cell>
          <cell r="BG33">
            <v>0</v>
          </cell>
          <cell r="BH33">
            <v>0</v>
          </cell>
          <cell r="BI33">
            <v>0</v>
          </cell>
          <cell r="BJ33">
            <v>0</v>
          </cell>
          <cell r="BK33">
            <v>1</v>
          </cell>
          <cell r="BL33">
            <v>0</v>
          </cell>
          <cell r="BM33">
            <v>0</v>
          </cell>
          <cell r="BN33">
            <v>0</v>
          </cell>
          <cell r="BO33">
            <v>0</v>
          </cell>
          <cell r="BP33">
            <v>0</v>
          </cell>
        </row>
        <row r="34">
          <cell r="A34" t="str">
            <v>Whittlesey</v>
          </cell>
          <cell r="C34">
            <v>185</v>
          </cell>
          <cell r="D34">
            <v>557</v>
          </cell>
          <cell r="E34">
            <v>11</v>
          </cell>
          <cell r="F34">
            <v>753</v>
          </cell>
          <cell r="G34">
            <v>44</v>
          </cell>
          <cell r="H34">
            <v>110</v>
          </cell>
          <cell r="I34">
            <v>0</v>
          </cell>
          <cell r="J34">
            <v>0</v>
          </cell>
          <cell r="K34">
            <v>0</v>
          </cell>
          <cell r="L34">
            <v>0</v>
          </cell>
          <cell r="M34">
            <v>0</v>
          </cell>
          <cell r="N34">
            <v>0</v>
          </cell>
          <cell r="O34">
            <v>154</v>
          </cell>
          <cell r="P34">
            <v>42</v>
          </cell>
          <cell r="Q34">
            <v>26</v>
          </cell>
          <cell r="R34">
            <v>0</v>
          </cell>
          <cell r="S34">
            <v>0</v>
          </cell>
          <cell r="T34">
            <v>68</v>
          </cell>
          <cell r="U34">
            <v>975</v>
          </cell>
          <cell r="V34">
            <v>675</v>
          </cell>
          <cell r="W34">
            <v>0</v>
          </cell>
          <cell r="X34">
            <v>84</v>
          </cell>
          <cell r="Y34">
            <v>2</v>
          </cell>
          <cell r="Z34">
            <v>761</v>
          </cell>
          <cell r="AA34">
            <v>7</v>
          </cell>
          <cell r="AB34">
            <v>8</v>
          </cell>
          <cell r="AC34">
            <v>18</v>
          </cell>
          <cell r="AD34">
            <v>33</v>
          </cell>
          <cell r="AE34">
            <v>794</v>
          </cell>
          <cell r="AF34">
            <v>1769</v>
          </cell>
          <cell r="AG34">
            <v>0</v>
          </cell>
          <cell r="AH34">
            <v>0</v>
          </cell>
          <cell r="AI34">
            <v>0</v>
          </cell>
          <cell r="AJ34">
            <v>27</v>
          </cell>
          <cell r="AK34">
            <v>0</v>
          </cell>
          <cell r="AL34">
            <v>0</v>
          </cell>
          <cell r="AM34">
            <v>27</v>
          </cell>
          <cell r="AN34">
            <v>0</v>
          </cell>
          <cell r="AO34">
            <v>12</v>
          </cell>
          <cell r="AP34">
            <v>12</v>
          </cell>
          <cell r="AQ34">
            <v>0</v>
          </cell>
          <cell r="AR34">
            <v>0</v>
          </cell>
          <cell r="AS34">
            <v>0</v>
          </cell>
          <cell r="AT34">
            <v>0</v>
          </cell>
          <cell r="AU34">
            <v>0</v>
          </cell>
          <cell r="AV34">
            <v>0</v>
          </cell>
          <cell r="AW34">
            <v>0</v>
          </cell>
          <cell r="AX34">
            <v>0</v>
          </cell>
          <cell r="AY34">
            <v>4</v>
          </cell>
          <cell r="AZ34">
            <v>0</v>
          </cell>
          <cell r="BA34">
            <v>4</v>
          </cell>
          <cell r="BB34">
            <v>1</v>
          </cell>
          <cell r="BC34">
            <v>0</v>
          </cell>
          <cell r="BD34">
            <v>9</v>
          </cell>
          <cell r="BE34">
            <v>0</v>
          </cell>
          <cell r="BF34">
            <v>0</v>
          </cell>
          <cell r="BG34">
            <v>0</v>
          </cell>
          <cell r="BH34">
            <v>0</v>
          </cell>
          <cell r="BI34">
            <v>0</v>
          </cell>
          <cell r="BJ34">
            <v>0</v>
          </cell>
          <cell r="BK34">
            <v>9</v>
          </cell>
          <cell r="BL34">
            <v>0</v>
          </cell>
          <cell r="BM34">
            <v>0</v>
          </cell>
          <cell r="BN34">
            <v>0</v>
          </cell>
          <cell r="BO34">
            <v>0</v>
          </cell>
          <cell r="BP34">
            <v>0</v>
          </cell>
        </row>
        <row r="35">
          <cell r="A35" t="str">
            <v>Willingham</v>
          </cell>
          <cell r="C35">
            <v>122</v>
          </cell>
          <cell r="D35">
            <v>322</v>
          </cell>
          <cell r="E35">
            <v>4</v>
          </cell>
          <cell r="F35">
            <v>448</v>
          </cell>
          <cell r="G35">
            <v>34</v>
          </cell>
          <cell r="H35">
            <v>59</v>
          </cell>
          <cell r="I35">
            <v>0</v>
          </cell>
          <cell r="J35">
            <v>0</v>
          </cell>
          <cell r="K35">
            <v>0</v>
          </cell>
          <cell r="L35">
            <v>4</v>
          </cell>
          <cell r="M35">
            <v>0</v>
          </cell>
          <cell r="N35">
            <v>0</v>
          </cell>
          <cell r="O35">
            <v>97</v>
          </cell>
          <cell r="P35">
            <v>3</v>
          </cell>
          <cell r="Q35">
            <v>8</v>
          </cell>
          <cell r="R35">
            <v>0</v>
          </cell>
          <cell r="S35">
            <v>0</v>
          </cell>
          <cell r="T35">
            <v>11</v>
          </cell>
          <cell r="U35">
            <v>556</v>
          </cell>
          <cell r="V35">
            <v>345</v>
          </cell>
          <cell r="W35">
            <v>0</v>
          </cell>
          <cell r="X35">
            <v>30</v>
          </cell>
          <cell r="Y35">
            <v>0</v>
          </cell>
          <cell r="Z35">
            <v>375</v>
          </cell>
          <cell r="AA35">
            <v>5</v>
          </cell>
          <cell r="AB35">
            <v>8</v>
          </cell>
          <cell r="AC35">
            <v>22</v>
          </cell>
          <cell r="AD35">
            <v>35</v>
          </cell>
          <cell r="AE35">
            <v>410</v>
          </cell>
          <cell r="AF35">
            <v>966</v>
          </cell>
          <cell r="AG35">
            <v>0</v>
          </cell>
          <cell r="AH35">
            <v>0</v>
          </cell>
          <cell r="AI35">
            <v>1</v>
          </cell>
          <cell r="AJ35">
            <v>0</v>
          </cell>
          <cell r="AK35">
            <v>0</v>
          </cell>
          <cell r="AL35">
            <v>0</v>
          </cell>
          <cell r="AM35">
            <v>1</v>
          </cell>
          <cell r="AN35">
            <v>0</v>
          </cell>
          <cell r="AO35">
            <v>4</v>
          </cell>
          <cell r="AP35">
            <v>4</v>
          </cell>
          <cell r="AQ35">
            <v>0</v>
          </cell>
          <cell r="AR35">
            <v>0</v>
          </cell>
          <cell r="AS35">
            <v>0</v>
          </cell>
          <cell r="AT35">
            <v>0</v>
          </cell>
          <cell r="AU35">
            <v>0</v>
          </cell>
          <cell r="AV35">
            <v>0</v>
          </cell>
          <cell r="AW35">
            <v>0</v>
          </cell>
          <cell r="AX35">
            <v>0</v>
          </cell>
          <cell r="AY35">
            <v>0</v>
          </cell>
          <cell r="AZ35">
            <v>0</v>
          </cell>
          <cell r="BA35">
            <v>0</v>
          </cell>
          <cell r="BB35">
            <v>0</v>
          </cell>
          <cell r="BC35">
            <v>0</v>
          </cell>
          <cell r="BD35">
            <v>0</v>
          </cell>
          <cell r="BE35">
            <v>0</v>
          </cell>
          <cell r="BF35">
            <v>0</v>
          </cell>
          <cell r="BG35">
            <v>0</v>
          </cell>
          <cell r="BH35">
            <v>0</v>
          </cell>
          <cell r="BI35">
            <v>0</v>
          </cell>
          <cell r="BJ35">
            <v>0</v>
          </cell>
          <cell r="BK35">
            <v>0</v>
          </cell>
          <cell r="BL35">
            <v>0</v>
          </cell>
          <cell r="BM35">
            <v>0</v>
          </cell>
          <cell r="BN35">
            <v>0</v>
          </cell>
          <cell r="BO35">
            <v>0</v>
          </cell>
          <cell r="BP35">
            <v>0</v>
          </cell>
        </row>
        <row r="36">
          <cell r="A36" t="str">
            <v>Wisbech</v>
          </cell>
          <cell r="C36">
            <v>535</v>
          </cell>
          <cell r="D36">
            <v>1313</v>
          </cell>
          <cell r="E36">
            <v>105</v>
          </cell>
          <cell r="F36">
            <v>1953</v>
          </cell>
          <cell r="G36">
            <v>137</v>
          </cell>
          <cell r="H36">
            <v>303</v>
          </cell>
          <cell r="I36">
            <v>1</v>
          </cell>
          <cell r="J36">
            <v>0</v>
          </cell>
          <cell r="K36">
            <v>2</v>
          </cell>
          <cell r="L36">
            <v>1</v>
          </cell>
          <cell r="M36">
            <v>0</v>
          </cell>
          <cell r="N36">
            <v>0</v>
          </cell>
          <cell r="O36">
            <v>444</v>
          </cell>
          <cell r="P36">
            <v>72</v>
          </cell>
          <cell r="Q36">
            <v>74</v>
          </cell>
          <cell r="R36">
            <v>1</v>
          </cell>
          <cell r="S36">
            <v>0</v>
          </cell>
          <cell r="T36">
            <v>147</v>
          </cell>
          <cell r="U36">
            <v>2544</v>
          </cell>
          <cell r="V36">
            <v>816</v>
          </cell>
          <cell r="W36">
            <v>1</v>
          </cell>
          <cell r="X36">
            <v>149</v>
          </cell>
          <cell r="Y36">
            <v>5</v>
          </cell>
          <cell r="Z36">
            <v>971</v>
          </cell>
          <cell r="AA36">
            <v>11</v>
          </cell>
          <cell r="AB36">
            <v>3</v>
          </cell>
          <cell r="AC36">
            <v>36</v>
          </cell>
          <cell r="AD36">
            <v>50</v>
          </cell>
          <cell r="AE36">
            <v>1021</v>
          </cell>
          <cell r="AF36">
            <v>3565</v>
          </cell>
          <cell r="AG36">
            <v>1</v>
          </cell>
          <cell r="AH36">
            <v>5</v>
          </cell>
          <cell r="AI36">
            <v>0</v>
          </cell>
          <cell r="AJ36">
            <v>69</v>
          </cell>
          <cell r="AK36">
            <v>0</v>
          </cell>
          <cell r="AL36">
            <v>0</v>
          </cell>
          <cell r="AM36">
            <v>75</v>
          </cell>
          <cell r="AN36">
            <v>0</v>
          </cell>
          <cell r="AO36">
            <v>2</v>
          </cell>
          <cell r="AP36">
            <v>2</v>
          </cell>
          <cell r="AQ36">
            <v>0</v>
          </cell>
          <cell r="AR36">
            <v>0</v>
          </cell>
          <cell r="AS36">
            <v>0</v>
          </cell>
          <cell r="AT36">
            <v>0</v>
          </cell>
          <cell r="AU36">
            <v>0</v>
          </cell>
          <cell r="AV36">
            <v>0</v>
          </cell>
          <cell r="AW36">
            <v>0</v>
          </cell>
          <cell r="AX36">
            <v>0</v>
          </cell>
          <cell r="AY36">
            <v>2</v>
          </cell>
          <cell r="AZ36">
            <v>1</v>
          </cell>
          <cell r="BA36">
            <v>5</v>
          </cell>
          <cell r="BB36">
            <v>6</v>
          </cell>
          <cell r="BC36">
            <v>0</v>
          </cell>
          <cell r="BD36">
            <v>14</v>
          </cell>
          <cell r="BE36">
            <v>0</v>
          </cell>
          <cell r="BF36">
            <v>0</v>
          </cell>
          <cell r="BG36">
            <v>0</v>
          </cell>
          <cell r="BH36">
            <v>0</v>
          </cell>
          <cell r="BI36">
            <v>0</v>
          </cell>
          <cell r="BJ36">
            <v>0</v>
          </cell>
          <cell r="BK36">
            <v>14</v>
          </cell>
          <cell r="BL36">
            <v>0</v>
          </cell>
          <cell r="BM36">
            <v>0</v>
          </cell>
          <cell r="BN36">
            <v>0</v>
          </cell>
          <cell r="BO36">
            <v>0</v>
          </cell>
          <cell r="BP36">
            <v>0</v>
          </cell>
        </row>
        <row r="37">
          <cell r="A37" t="str">
            <v>Yaxley</v>
          </cell>
          <cell r="C37">
            <v>180</v>
          </cell>
          <cell r="D37">
            <v>401</v>
          </cell>
          <cell r="E37">
            <v>5</v>
          </cell>
          <cell r="F37">
            <v>586</v>
          </cell>
          <cell r="G37">
            <v>46</v>
          </cell>
          <cell r="H37">
            <v>118</v>
          </cell>
          <cell r="I37">
            <v>0</v>
          </cell>
          <cell r="J37">
            <v>0</v>
          </cell>
          <cell r="K37">
            <v>0</v>
          </cell>
          <cell r="L37">
            <v>0</v>
          </cell>
          <cell r="M37">
            <v>0</v>
          </cell>
          <cell r="N37">
            <v>0</v>
          </cell>
          <cell r="O37">
            <v>164</v>
          </cell>
          <cell r="P37">
            <v>31</v>
          </cell>
          <cell r="Q37">
            <v>16</v>
          </cell>
          <cell r="R37">
            <v>1</v>
          </cell>
          <cell r="S37">
            <v>1</v>
          </cell>
          <cell r="T37">
            <v>49</v>
          </cell>
          <cell r="U37">
            <v>799</v>
          </cell>
          <cell r="V37">
            <v>897</v>
          </cell>
          <cell r="W37">
            <v>0</v>
          </cell>
          <cell r="X37">
            <v>125</v>
          </cell>
          <cell r="Y37">
            <v>8</v>
          </cell>
          <cell r="Z37">
            <v>1030</v>
          </cell>
          <cell r="AA37">
            <v>20</v>
          </cell>
          <cell r="AB37">
            <v>0</v>
          </cell>
          <cell r="AC37">
            <v>38</v>
          </cell>
          <cell r="AD37">
            <v>58</v>
          </cell>
          <cell r="AE37">
            <v>1088</v>
          </cell>
          <cell r="AF37">
            <v>1887</v>
          </cell>
          <cell r="AG37">
            <v>0</v>
          </cell>
          <cell r="AH37">
            <v>0</v>
          </cell>
          <cell r="AI37">
            <v>0</v>
          </cell>
          <cell r="AJ37">
            <v>23</v>
          </cell>
          <cell r="AK37">
            <v>0</v>
          </cell>
          <cell r="AL37">
            <v>0</v>
          </cell>
          <cell r="AM37">
            <v>23</v>
          </cell>
          <cell r="AN37">
            <v>0</v>
          </cell>
          <cell r="AO37">
            <v>8</v>
          </cell>
          <cell r="AP37">
            <v>8</v>
          </cell>
          <cell r="AQ37">
            <v>0</v>
          </cell>
          <cell r="AR37">
            <v>0</v>
          </cell>
          <cell r="AS37">
            <v>0</v>
          </cell>
          <cell r="AT37">
            <v>0</v>
          </cell>
          <cell r="AU37">
            <v>0</v>
          </cell>
          <cell r="AV37">
            <v>0</v>
          </cell>
          <cell r="AW37">
            <v>0</v>
          </cell>
          <cell r="AX37">
            <v>0</v>
          </cell>
          <cell r="AY37">
            <v>1</v>
          </cell>
          <cell r="AZ37">
            <v>2</v>
          </cell>
          <cell r="BA37">
            <v>0</v>
          </cell>
          <cell r="BB37">
            <v>0</v>
          </cell>
          <cell r="BC37">
            <v>0</v>
          </cell>
          <cell r="BD37">
            <v>3</v>
          </cell>
          <cell r="BE37">
            <v>0</v>
          </cell>
          <cell r="BF37">
            <v>0</v>
          </cell>
          <cell r="BG37">
            <v>0</v>
          </cell>
          <cell r="BH37">
            <v>0</v>
          </cell>
          <cell r="BI37">
            <v>0</v>
          </cell>
          <cell r="BJ37">
            <v>0</v>
          </cell>
          <cell r="BK37">
            <v>3</v>
          </cell>
          <cell r="BL37">
            <v>0</v>
          </cell>
          <cell r="BM37">
            <v>0</v>
          </cell>
          <cell r="BN37">
            <v>0</v>
          </cell>
          <cell r="BO37">
            <v>0</v>
          </cell>
          <cell r="BP37">
            <v>0</v>
          </cell>
        </row>
        <row r="38">
          <cell r="A38" t="str">
            <v>Grand Total</v>
          </cell>
          <cell r="C38">
            <v>10312</v>
          </cell>
          <cell r="D38">
            <v>26606</v>
          </cell>
          <cell r="E38">
            <v>473</v>
          </cell>
          <cell r="F38">
            <v>37391</v>
          </cell>
          <cell r="G38">
            <v>4561</v>
          </cell>
          <cell r="H38">
            <v>8583</v>
          </cell>
          <cell r="I38">
            <v>6</v>
          </cell>
          <cell r="J38">
            <v>18</v>
          </cell>
          <cell r="K38">
            <v>187</v>
          </cell>
          <cell r="L38">
            <v>170</v>
          </cell>
          <cell r="M38">
            <v>9</v>
          </cell>
          <cell r="N38">
            <v>0</v>
          </cell>
          <cell r="O38">
            <v>13534</v>
          </cell>
          <cell r="P38">
            <v>1563</v>
          </cell>
          <cell r="Q38">
            <v>1377</v>
          </cell>
          <cell r="R38">
            <v>77</v>
          </cell>
          <cell r="S38">
            <v>70</v>
          </cell>
          <cell r="T38">
            <v>3087</v>
          </cell>
          <cell r="U38">
            <v>54012</v>
          </cell>
          <cell r="V38">
            <v>45565</v>
          </cell>
          <cell r="W38">
            <v>219</v>
          </cell>
          <cell r="X38">
            <v>6224</v>
          </cell>
          <cell r="Y38">
            <v>303</v>
          </cell>
          <cell r="Z38">
            <v>52311</v>
          </cell>
          <cell r="AA38">
            <v>586</v>
          </cell>
          <cell r="AB38">
            <v>236</v>
          </cell>
          <cell r="AC38">
            <v>1660</v>
          </cell>
          <cell r="AD38">
            <v>2482</v>
          </cell>
          <cell r="AE38">
            <v>54793</v>
          </cell>
          <cell r="AF38">
            <v>108805</v>
          </cell>
          <cell r="AG38">
            <v>7</v>
          </cell>
          <cell r="AH38">
            <v>141</v>
          </cell>
          <cell r="AI38">
            <v>46</v>
          </cell>
          <cell r="AJ38">
            <v>1018</v>
          </cell>
          <cell r="AK38">
            <v>0</v>
          </cell>
          <cell r="AL38">
            <v>0</v>
          </cell>
          <cell r="AM38">
            <v>1212</v>
          </cell>
          <cell r="AN38">
            <v>0</v>
          </cell>
          <cell r="AO38">
            <v>669</v>
          </cell>
          <cell r="AP38">
            <v>669</v>
          </cell>
          <cell r="AQ38">
            <v>5</v>
          </cell>
          <cell r="AR38">
            <v>1</v>
          </cell>
          <cell r="AS38">
            <v>2</v>
          </cell>
          <cell r="AT38">
            <v>0</v>
          </cell>
          <cell r="AU38">
            <v>0</v>
          </cell>
          <cell r="AV38">
            <v>8</v>
          </cell>
          <cell r="AW38">
            <v>3</v>
          </cell>
          <cell r="AX38">
            <v>7</v>
          </cell>
          <cell r="AY38">
            <v>205</v>
          </cell>
          <cell r="AZ38">
            <v>177</v>
          </cell>
          <cell r="BA38">
            <v>265</v>
          </cell>
          <cell r="BB38">
            <v>205</v>
          </cell>
          <cell r="BC38">
            <v>16</v>
          </cell>
          <cell r="BD38">
            <v>878</v>
          </cell>
          <cell r="BE38">
            <v>0</v>
          </cell>
          <cell r="BF38">
            <v>0</v>
          </cell>
          <cell r="BG38">
            <v>0</v>
          </cell>
          <cell r="BH38">
            <v>0</v>
          </cell>
          <cell r="BI38">
            <v>0</v>
          </cell>
          <cell r="BJ38">
            <v>0</v>
          </cell>
          <cell r="BK38">
            <v>886</v>
          </cell>
          <cell r="BL38">
            <v>55</v>
          </cell>
          <cell r="BM38">
            <v>0</v>
          </cell>
          <cell r="BN38">
            <v>1</v>
          </cell>
          <cell r="BO38">
            <v>0</v>
          </cell>
          <cell r="BP38">
            <v>23</v>
          </cell>
        </row>
        <row r="40">
          <cell r="A40" t="str">
            <v>Library Access Points/Community or Jointly Run Libraries</v>
          </cell>
          <cell r="C40" t="str">
            <v>Adult
Fiction
Hardback</v>
          </cell>
          <cell r="D40" t="str">
            <v>Adult
Fiction
Paperback</v>
          </cell>
          <cell r="E40" t="str">
            <v>Quick
Pick
Fiction</v>
          </cell>
          <cell r="F40" t="str">
            <v>Total
Adult
Fiction</v>
          </cell>
          <cell r="G40" t="str">
            <v>Adult
Non-Fiction
Hardback</v>
          </cell>
          <cell r="H40" t="str">
            <v>Adult
Non-Fiction
Paperback</v>
          </cell>
          <cell r="I40" t="str">
            <v>Quick
Pick
Non-Fiction</v>
          </cell>
          <cell r="J40" t="str">
            <v>Magazine
for Loan</v>
          </cell>
          <cell r="K40" t="str">
            <v>Map</v>
          </cell>
          <cell r="L40" t="str">
            <v>Music &amp;
Vocal
Scores</v>
          </cell>
          <cell r="M40" t="str">
            <v>Inter-
Library
Loan</v>
          </cell>
          <cell r="N40" t="str">
            <v>Reference</v>
          </cell>
          <cell r="O40" t="str">
            <v>Total
Adult
Non
Fiction</v>
          </cell>
          <cell r="P40" t="str">
            <v>Adult
Fiction
Large Print
Hardback</v>
          </cell>
          <cell r="Q40" t="str">
            <v>Adult 
Fiction
Large Print
Paperback</v>
          </cell>
          <cell r="R40" t="str">
            <v>Adult
Non-fiction
Large Print
Hardback</v>
          </cell>
          <cell r="S40" t="str">
            <v>Adult
Non-fiction
Large Print
Paperback</v>
          </cell>
          <cell r="T40" t="str">
            <v>Total
Adult
Large
Print</v>
          </cell>
          <cell r="U40" t="str">
            <v>Total
Adult
Book
Issues</v>
          </cell>
          <cell r="V40" t="str">
            <v>Junior
Fiction</v>
          </cell>
          <cell r="W40" t="str">
            <v>Junior
Large
Print</v>
          </cell>
          <cell r="X40" t="str">
            <v>Junior
Non
Fiction</v>
          </cell>
          <cell r="Y40" t="str">
            <v>Picture
Books</v>
          </cell>
          <cell r="Z40" t="str">
            <v>Total
Junior
Books</v>
          </cell>
          <cell r="AA40" t="str">
            <v>Young
Adult</v>
          </cell>
          <cell r="AB40" t="str">
            <v>Young
Adult
Plus</v>
          </cell>
          <cell r="AC40" t="str">
            <v>Teen-
ager</v>
          </cell>
          <cell r="AD40" t="str">
            <v>Total
Young
Adult
Books</v>
          </cell>
          <cell r="AE40" t="str">
            <v>Total
Children's
Book
Issues</v>
          </cell>
          <cell r="AF40" t="str">
            <v>Total
Book
Issues</v>
          </cell>
          <cell r="AG40" t="str">
            <v>Adult
Spoken
Word
Cassette</v>
          </cell>
          <cell r="AH40" t="str">
            <v>Adult
Spoken Word
Cassette Set</v>
          </cell>
          <cell r="AI40" t="str">
            <v>Adult
Spoken
Word
CD</v>
          </cell>
          <cell r="AJ40" t="str">
            <v>Adult
Spoken
Word
CD Set</v>
          </cell>
          <cell r="AK40" t="str">
            <v>Adult
Spoken
Word
Free</v>
          </cell>
          <cell r="AL40" t="str">
            <v>MP3
Spoken Word
CD</v>
          </cell>
          <cell r="AM40" t="str">
            <v>Total
Adult
Spoken
Word</v>
          </cell>
          <cell r="AN40" t="str">
            <v>Children's
Spoken
Word
Cassette
Set</v>
          </cell>
          <cell r="AO40" t="str">
            <v>Children's
Spoken
Word
CD Set</v>
          </cell>
          <cell r="AP40" t="str">
            <v>Total
Children's
Spoken
Word</v>
          </cell>
          <cell r="AQ40" t="str">
            <v>Blu-Ray
U</v>
          </cell>
          <cell r="AR40" t="str">
            <v>Blu-Ray
PG</v>
          </cell>
          <cell r="AS40" t="str">
            <v>Blu-Ray
12</v>
          </cell>
          <cell r="AT40" t="str">
            <v>Blu-Ray
15</v>
          </cell>
          <cell r="AU40" t="str">
            <v>Blu-Ray
18</v>
          </cell>
          <cell r="AV40" t="str">
            <v>Total
Blu-Ray</v>
          </cell>
          <cell r="AW40" t="str">
            <v>DVD
Free</v>
          </cell>
          <cell r="AX40" t="str">
            <v>DVD
Short</v>
          </cell>
          <cell r="AY40" t="str">
            <v>DVD
U</v>
          </cell>
          <cell r="AZ40" t="str">
            <v>DVD
PG</v>
          </cell>
          <cell r="BA40" t="str">
            <v>DVD
12</v>
          </cell>
          <cell r="BB40" t="str">
            <v>DVD
15</v>
          </cell>
          <cell r="BC40" t="str">
            <v>DVD
18</v>
          </cell>
          <cell r="BD40" t="str">
            <v>Total
DVD</v>
          </cell>
          <cell r="BE40" t="str">
            <v>DVD
Premier
U</v>
          </cell>
          <cell r="BF40" t="str">
            <v>DVD
Premier
PG</v>
          </cell>
          <cell r="BG40" t="str">
            <v>DVD
Premier
12</v>
          </cell>
          <cell r="BH40" t="str">
            <v>DVD
Premier
15</v>
          </cell>
          <cell r="BI40" t="str">
            <v>DVD
Premier
18</v>
          </cell>
          <cell r="BJ40" t="str">
            <v>Total
DVD
Premier</v>
          </cell>
          <cell r="BK40" t="str">
            <v>Total
Blu-Ray
and DVD
Issues</v>
          </cell>
          <cell r="BL40" t="str">
            <v>Music
CD</v>
          </cell>
          <cell r="BM40" t="str">
            <v>CD-ROM</v>
          </cell>
          <cell r="BN40" t="str">
            <v>Local
Studies
Videos</v>
          </cell>
          <cell r="BO40" t="str">
            <v>A/V
Equipment</v>
          </cell>
          <cell r="BP40" t="str">
            <v>Devices
and
Electronics</v>
          </cell>
        </row>
        <row r="41">
          <cell r="A41" t="str">
            <v>Bassingbourn</v>
          </cell>
          <cell r="C41">
            <v>9</v>
          </cell>
          <cell r="D41">
            <v>128</v>
          </cell>
          <cell r="E41">
            <v>1</v>
          </cell>
          <cell r="F41">
            <v>138</v>
          </cell>
          <cell r="G41">
            <v>2</v>
          </cell>
          <cell r="H41">
            <v>9</v>
          </cell>
          <cell r="I41">
            <v>0</v>
          </cell>
          <cell r="J41">
            <v>0</v>
          </cell>
          <cell r="K41">
            <v>0</v>
          </cell>
          <cell r="L41">
            <v>0</v>
          </cell>
          <cell r="M41">
            <v>0</v>
          </cell>
          <cell r="N41">
            <v>0</v>
          </cell>
          <cell r="O41">
            <v>11</v>
          </cell>
          <cell r="P41">
            <v>0</v>
          </cell>
          <cell r="Q41">
            <v>1</v>
          </cell>
          <cell r="R41">
            <v>0</v>
          </cell>
          <cell r="S41">
            <v>0</v>
          </cell>
          <cell r="T41">
            <v>1</v>
          </cell>
          <cell r="U41">
            <v>150</v>
          </cell>
          <cell r="V41">
            <v>81</v>
          </cell>
          <cell r="W41">
            <v>7</v>
          </cell>
          <cell r="X41">
            <v>2</v>
          </cell>
          <cell r="Y41">
            <v>1</v>
          </cell>
          <cell r="Z41">
            <v>91</v>
          </cell>
          <cell r="AA41">
            <v>0</v>
          </cell>
          <cell r="AB41">
            <v>1</v>
          </cell>
          <cell r="AC41">
            <v>3</v>
          </cell>
          <cell r="AD41">
            <v>4</v>
          </cell>
          <cell r="AE41">
            <v>95</v>
          </cell>
          <cell r="AF41">
            <v>245</v>
          </cell>
          <cell r="AG41">
            <v>0</v>
          </cell>
          <cell r="AH41">
            <v>0</v>
          </cell>
          <cell r="AI41">
            <v>0</v>
          </cell>
          <cell r="AJ41">
            <v>0</v>
          </cell>
          <cell r="AK41">
            <v>0</v>
          </cell>
          <cell r="AL41">
            <v>0</v>
          </cell>
          <cell r="AM41">
            <v>0</v>
          </cell>
          <cell r="AN41">
            <v>0</v>
          </cell>
          <cell r="AO41">
            <v>0</v>
          </cell>
          <cell r="AP41">
            <v>0</v>
          </cell>
          <cell r="AQ41">
            <v>0</v>
          </cell>
          <cell r="AR41">
            <v>0</v>
          </cell>
          <cell r="AS41">
            <v>0</v>
          </cell>
          <cell r="AT41">
            <v>0</v>
          </cell>
          <cell r="AU41">
            <v>0</v>
          </cell>
          <cell r="AV41">
            <v>0</v>
          </cell>
          <cell r="AW41">
            <v>0</v>
          </cell>
          <cell r="AX41">
            <v>0</v>
          </cell>
          <cell r="AY41">
            <v>0</v>
          </cell>
          <cell r="AZ41">
            <v>0</v>
          </cell>
          <cell r="BA41">
            <v>0</v>
          </cell>
          <cell r="BB41">
            <v>0</v>
          </cell>
          <cell r="BC41">
            <v>0</v>
          </cell>
          <cell r="BD41">
            <v>0</v>
          </cell>
          <cell r="BE41">
            <v>0</v>
          </cell>
          <cell r="BF41">
            <v>0</v>
          </cell>
          <cell r="BG41">
            <v>0</v>
          </cell>
          <cell r="BH41">
            <v>0</v>
          </cell>
          <cell r="BI41">
            <v>0</v>
          </cell>
          <cell r="BJ41">
            <v>0</v>
          </cell>
          <cell r="BK41">
            <v>0</v>
          </cell>
          <cell r="BL41">
            <v>0</v>
          </cell>
          <cell r="BM41">
            <v>0</v>
          </cell>
          <cell r="BN41">
            <v>0</v>
          </cell>
          <cell r="BO41">
            <v>0</v>
          </cell>
          <cell r="BP41">
            <v>0</v>
          </cell>
        </row>
        <row r="42">
          <cell r="A42" t="str">
            <v>Bottisham</v>
          </cell>
          <cell r="C42">
            <v>30</v>
          </cell>
          <cell r="D42">
            <v>153</v>
          </cell>
          <cell r="E42">
            <v>2</v>
          </cell>
          <cell r="F42">
            <v>185</v>
          </cell>
          <cell r="G42">
            <v>5</v>
          </cell>
          <cell r="H42">
            <v>11</v>
          </cell>
          <cell r="I42">
            <v>1</v>
          </cell>
          <cell r="J42">
            <v>0</v>
          </cell>
          <cell r="K42">
            <v>0</v>
          </cell>
          <cell r="L42">
            <v>0</v>
          </cell>
          <cell r="M42">
            <v>0</v>
          </cell>
          <cell r="N42">
            <v>0</v>
          </cell>
          <cell r="O42">
            <v>17</v>
          </cell>
          <cell r="P42">
            <v>2</v>
          </cell>
          <cell r="Q42">
            <v>14</v>
          </cell>
          <cell r="R42">
            <v>0</v>
          </cell>
          <cell r="S42">
            <v>0</v>
          </cell>
          <cell r="T42">
            <v>16</v>
          </cell>
          <cell r="U42">
            <v>218</v>
          </cell>
          <cell r="V42">
            <v>390</v>
          </cell>
          <cell r="W42">
            <v>0</v>
          </cell>
          <cell r="X42">
            <v>68</v>
          </cell>
          <cell r="Y42">
            <v>28</v>
          </cell>
          <cell r="Z42">
            <v>486</v>
          </cell>
          <cell r="AA42">
            <v>79</v>
          </cell>
          <cell r="AB42">
            <v>12</v>
          </cell>
          <cell r="AC42">
            <v>2</v>
          </cell>
          <cell r="AD42">
            <v>93</v>
          </cell>
          <cell r="AE42">
            <v>579</v>
          </cell>
          <cell r="AF42">
            <v>797</v>
          </cell>
          <cell r="AG42">
            <v>0</v>
          </cell>
          <cell r="AH42">
            <v>0</v>
          </cell>
          <cell r="AI42">
            <v>0</v>
          </cell>
          <cell r="AJ42">
            <v>1</v>
          </cell>
          <cell r="AK42">
            <v>0</v>
          </cell>
          <cell r="AL42">
            <v>0</v>
          </cell>
          <cell r="AM42">
            <v>1</v>
          </cell>
          <cell r="AN42">
            <v>0</v>
          </cell>
          <cell r="AO42">
            <v>1</v>
          </cell>
          <cell r="AP42">
            <v>1</v>
          </cell>
          <cell r="AQ42">
            <v>0</v>
          </cell>
          <cell r="AR42">
            <v>0</v>
          </cell>
          <cell r="AS42">
            <v>0</v>
          </cell>
          <cell r="AT42">
            <v>0</v>
          </cell>
          <cell r="AU42">
            <v>0</v>
          </cell>
          <cell r="AV42">
            <v>0</v>
          </cell>
          <cell r="AW42">
            <v>0</v>
          </cell>
          <cell r="AX42">
            <v>0</v>
          </cell>
          <cell r="AY42">
            <v>0</v>
          </cell>
          <cell r="AZ42">
            <v>0</v>
          </cell>
          <cell r="BA42">
            <v>0</v>
          </cell>
          <cell r="BB42">
            <v>0</v>
          </cell>
          <cell r="BC42">
            <v>0</v>
          </cell>
          <cell r="BD42">
            <v>0</v>
          </cell>
          <cell r="BE42">
            <v>0</v>
          </cell>
          <cell r="BF42">
            <v>0</v>
          </cell>
          <cell r="BG42">
            <v>0</v>
          </cell>
          <cell r="BH42">
            <v>0</v>
          </cell>
          <cell r="BI42">
            <v>0</v>
          </cell>
          <cell r="BJ42">
            <v>0</v>
          </cell>
          <cell r="BK42">
            <v>0</v>
          </cell>
          <cell r="BL42">
            <v>0</v>
          </cell>
          <cell r="BM42">
            <v>0</v>
          </cell>
          <cell r="BN42">
            <v>0</v>
          </cell>
          <cell r="BO42">
            <v>0</v>
          </cell>
          <cell r="BP42">
            <v>0</v>
          </cell>
        </row>
        <row r="43">
          <cell r="A43" t="str">
            <v>Brampton</v>
          </cell>
          <cell r="C43">
            <v>12</v>
          </cell>
          <cell r="D43">
            <v>99</v>
          </cell>
          <cell r="E43">
            <v>0</v>
          </cell>
          <cell r="F43">
            <v>111</v>
          </cell>
          <cell r="G43">
            <v>6</v>
          </cell>
          <cell r="H43">
            <v>9</v>
          </cell>
          <cell r="I43">
            <v>0</v>
          </cell>
          <cell r="J43">
            <v>0</v>
          </cell>
          <cell r="K43">
            <v>0</v>
          </cell>
          <cell r="L43">
            <v>0</v>
          </cell>
          <cell r="M43">
            <v>0</v>
          </cell>
          <cell r="N43">
            <v>0</v>
          </cell>
          <cell r="O43">
            <v>15</v>
          </cell>
          <cell r="P43">
            <v>0</v>
          </cell>
          <cell r="Q43">
            <v>0</v>
          </cell>
          <cell r="R43">
            <v>0</v>
          </cell>
          <cell r="S43">
            <v>0</v>
          </cell>
          <cell r="T43">
            <v>0</v>
          </cell>
          <cell r="U43">
            <v>126</v>
          </cell>
          <cell r="V43">
            <v>144</v>
          </cell>
          <cell r="W43">
            <v>1</v>
          </cell>
          <cell r="X43">
            <v>10</v>
          </cell>
          <cell r="Y43">
            <v>5</v>
          </cell>
          <cell r="Z43">
            <v>160</v>
          </cell>
          <cell r="AA43">
            <v>9</v>
          </cell>
          <cell r="AB43">
            <v>3</v>
          </cell>
          <cell r="AC43">
            <v>3</v>
          </cell>
          <cell r="AD43">
            <v>15</v>
          </cell>
          <cell r="AE43">
            <v>175</v>
          </cell>
          <cell r="AF43">
            <v>301</v>
          </cell>
          <cell r="AG43">
            <v>0</v>
          </cell>
          <cell r="AH43">
            <v>0</v>
          </cell>
          <cell r="AI43">
            <v>0</v>
          </cell>
          <cell r="AJ43">
            <v>0</v>
          </cell>
          <cell r="AK43">
            <v>0</v>
          </cell>
          <cell r="AL43">
            <v>0</v>
          </cell>
          <cell r="AM43">
            <v>0</v>
          </cell>
          <cell r="AN43">
            <v>0</v>
          </cell>
          <cell r="AO43">
            <v>0</v>
          </cell>
          <cell r="AP43">
            <v>0</v>
          </cell>
          <cell r="AQ43">
            <v>0</v>
          </cell>
          <cell r="AR43">
            <v>0</v>
          </cell>
          <cell r="AS43">
            <v>0</v>
          </cell>
          <cell r="AT43">
            <v>0</v>
          </cell>
          <cell r="AU43">
            <v>0</v>
          </cell>
          <cell r="AV43">
            <v>0</v>
          </cell>
          <cell r="AW43">
            <v>0</v>
          </cell>
          <cell r="AX43">
            <v>0</v>
          </cell>
          <cell r="AY43">
            <v>0</v>
          </cell>
          <cell r="AZ43">
            <v>0</v>
          </cell>
          <cell r="BA43">
            <v>0</v>
          </cell>
          <cell r="BB43">
            <v>0</v>
          </cell>
          <cell r="BC43">
            <v>0</v>
          </cell>
          <cell r="BD43">
            <v>0</v>
          </cell>
          <cell r="BE43">
            <v>0</v>
          </cell>
          <cell r="BF43">
            <v>0</v>
          </cell>
          <cell r="BG43">
            <v>0</v>
          </cell>
          <cell r="BH43">
            <v>0</v>
          </cell>
          <cell r="BI43">
            <v>0</v>
          </cell>
          <cell r="BJ43">
            <v>0</v>
          </cell>
          <cell r="BK43">
            <v>0</v>
          </cell>
          <cell r="BL43">
            <v>0</v>
          </cell>
          <cell r="BM43">
            <v>0</v>
          </cell>
          <cell r="BN43">
            <v>0</v>
          </cell>
          <cell r="BO43">
            <v>0</v>
          </cell>
          <cell r="BP43">
            <v>0</v>
          </cell>
        </row>
        <row r="44">
          <cell r="A44" t="str">
            <v>Clay Farm</v>
          </cell>
          <cell r="C44">
            <v>49</v>
          </cell>
          <cell r="D44">
            <v>220</v>
          </cell>
          <cell r="E44">
            <v>0</v>
          </cell>
          <cell r="F44">
            <v>269</v>
          </cell>
          <cell r="G44">
            <v>51</v>
          </cell>
          <cell r="H44">
            <v>155</v>
          </cell>
          <cell r="I44">
            <v>0</v>
          </cell>
          <cell r="J44">
            <v>0</v>
          </cell>
          <cell r="K44">
            <v>0</v>
          </cell>
          <cell r="L44">
            <v>0</v>
          </cell>
          <cell r="M44">
            <v>0</v>
          </cell>
          <cell r="N44">
            <v>0</v>
          </cell>
          <cell r="O44">
            <v>206</v>
          </cell>
          <cell r="P44">
            <v>6</v>
          </cell>
          <cell r="Q44">
            <v>1</v>
          </cell>
          <cell r="R44">
            <v>3</v>
          </cell>
          <cell r="S44">
            <v>0</v>
          </cell>
          <cell r="T44">
            <v>10</v>
          </cell>
          <cell r="U44">
            <v>485</v>
          </cell>
          <cell r="V44">
            <v>1573</v>
          </cell>
          <cell r="W44">
            <v>0</v>
          </cell>
          <cell r="X44">
            <v>174</v>
          </cell>
          <cell r="Y44">
            <v>12</v>
          </cell>
          <cell r="Z44">
            <v>1759</v>
          </cell>
          <cell r="AA44">
            <v>26</v>
          </cell>
          <cell r="AB44">
            <v>5</v>
          </cell>
          <cell r="AC44">
            <v>39</v>
          </cell>
          <cell r="AD44">
            <v>70</v>
          </cell>
          <cell r="AE44">
            <v>1829</v>
          </cell>
          <cell r="AF44">
            <v>2314</v>
          </cell>
          <cell r="AG44">
            <v>0</v>
          </cell>
          <cell r="AH44">
            <v>0</v>
          </cell>
          <cell r="AI44">
            <v>0</v>
          </cell>
          <cell r="AJ44">
            <v>15</v>
          </cell>
          <cell r="AK44">
            <v>0</v>
          </cell>
          <cell r="AL44">
            <v>0</v>
          </cell>
          <cell r="AM44">
            <v>15</v>
          </cell>
          <cell r="AN44">
            <v>0</v>
          </cell>
          <cell r="AO44">
            <v>23</v>
          </cell>
          <cell r="AP44">
            <v>23</v>
          </cell>
          <cell r="AQ44">
            <v>0</v>
          </cell>
          <cell r="AR44">
            <v>0</v>
          </cell>
          <cell r="AS44">
            <v>0</v>
          </cell>
          <cell r="AT44">
            <v>0</v>
          </cell>
          <cell r="AU44">
            <v>0</v>
          </cell>
          <cell r="AV44">
            <v>0</v>
          </cell>
          <cell r="AW44">
            <v>0</v>
          </cell>
          <cell r="AX44">
            <v>0</v>
          </cell>
          <cell r="AY44">
            <v>1</v>
          </cell>
          <cell r="AZ44">
            <v>0</v>
          </cell>
          <cell r="BA44">
            <v>0</v>
          </cell>
          <cell r="BB44">
            <v>0</v>
          </cell>
          <cell r="BC44">
            <v>0</v>
          </cell>
          <cell r="BD44">
            <v>1</v>
          </cell>
          <cell r="BE44">
            <v>0</v>
          </cell>
          <cell r="BF44">
            <v>0</v>
          </cell>
          <cell r="BG44">
            <v>0</v>
          </cell>
          <cell r="BH44">
            <v>0</v>
          </cell>
          <cell r="BI44">
            <v>0</v>
          </cell>
          <cell r="BJ44">
            <v>0</v>
          </cell>
          <cell r="BK44">
            <v>1</v>
          </cell>
          <cell r="BL44">
            <v>0</v>
          </cell>
          <cell r="BM44">
            <v>0</v>
          </cell>
          <cell r="BN44">
            <v>0</v>
          </cell>
          <cell r="BO44">
            <v>0</v>
          </cell>
          <cell r="BP44">
            <v>0</v>
          </cell>
        </row>
        <row r="45">
          <cell r="A45" t="str">
            <v>Fulbourn</v>
          </cell>
          <cell r="C45">
            <v>41</v>
          </cell>
          <cell r="D45">
            <v>247</v>
          </cell>
          <cell r="E45">
            <v>2</v>
          </cell>
          <cell r="F45">
            <v>290</v>
          </cell>
          <cell r="G45">
            <v>29</v>
          </cell>
          <cell r="H45">
            <v>29</v>
          </cell>
          <cell r="I45">
            <v>0</v>
          </cell>
          <cell r="J45">
            <v>0</v>
          </cell>
          <cell r="K45">
            <v>0</v>
          </cell>
          <cell r="L45">
            <v>0</v>
          </cell>
          <cell r="M45">
            <v>0</v>
          </cell>
          <cell r="N45">
            <v>0</v>
          </cell>
          <cell r="O45">
            <v>58</v>
          </cell>
          <cell r="P45">
            <v>3</v>
          </cell>
          <cell r="Q45">
            <v>13</v>
          </cell>
          <cell r="R45">
            <v>0</v>
          </cell>
          <cell r="S45">
            <v>0</v>
          </cell>
          <cell r="T45">
            <v>16</v>
          </cell>
          <cell r="U45">
            <v>364</v>
          </cell>
          <cell r="V45">
            <v>376</v>
          </cell>
          <cell r="W45">
            <v>0</v>
          </cell>
          <cell r="X45">
            <v>33</v>
          </cell>
          <cell r="Y45">
            <v>4</v>
          </cell>
          <cell r="Z45">
            <v>413</v>
          </cell>
          <cell r="AA45">
            <v>16</v>
          </cell>
          <cell r="AB45">
            <v>2</v>
          </cell>
          <cell r="AC45">
            <v>1</v>
          </cell>
          <cell r="AD45">
            <v>19</v>
          </cell>
          <cell r="AE45">
            <v>432</v>
          </cell>
          <cell r="AF45">
            <v>796</v>
          </cell>
          <cell r="AG45">
            <v>0</v>
          </cell>
          <cell r="AH45">
            <v>0</v>
          </cell>
          <cell r="AI45">
            <v>0</v>
          </cell>
          <cell r="AJ45">
            <v>0</v>
          </cell>
          <cell r="AK45">
            <v>0</v>
          </cell>
          <cell r="AL45">
            <v>0</v>
          </cell>
          <cell r="AM45">
            <v>0</v>
          </cell>
          <cell r="AN45">
            <v>0</v>
          </cell>
          <cell r="AO45">
            <v>1</v>
          </cell>
          <cell r="AP45">
            <v>1</v>
          </cell>
          <cell r="AQ45">
            <v>0</v>
          </cell>
          <cell r="AR45">
            <v>0</v>
          </cell>
          <cell r="AS45">
            <v>0</v>
          </cell>
          <cell r="AT45">
            <v>0</v>
          </cell>
          <cell r="AU45">
            <v>0</v>
          </cell>
          <cell r="AV45">
            <v>0</v>
          </cell>
          <cell r="AW45">
            <v>0</v>
          </cell>
          <cell r="AX45">
            <v>0</v>
          </cell>
          <cell r="AY45">
            <v>1</v>
          </cell>
          <cell r="AZ45">
            <v>0</v>
          </cell>
          <cell r="BA45">
            <v>0</v>
          </cell>
          <cell r="BB45">
            <v>1</v>
          </cell>
          <cell r="BC45">
            <v>0</v>
          </cell>
          <cell r="BD45">
            <v>2</v>
          </cell>
          <cell r="BE45">
            <v>0</v>
          </cell>
          <cell r="BF45">
            <v>0</v>
          </cell>
          <cell r="BG45">
            <v>0</v>
          </cell>
          <cell r="BH45">
            <v>0</v>
          </cell>
          <cell r="BI45">
            <v>0</v>
          </cell>
          <cell r="BJ45">
            <v>0</v>
          </cell>
          <cell r="BK45">
            <v>2</v>
          </cell>
          <cell r="BL45">
            <v>0</v>
          </cell>
          <cell r="BM45">
            <v>0</v>
          </cell>
          <cell r="BN45">
            <v>0</v>
          </cell>
          <cell r="BO45">
            <v>0</v>
          </cell>
          <cell r="BP45">
            <v>0</v>
          </cell>
        </row>
        <row r="46">
          <cell r="A46" t="str">
            <v>Gamlingay</v>
          </cell>
          <cell r="C46">
            <v>48</v>
          </cell>
          <cell r="D46">
            <v>145</v>
          </cell>
          <cell r="E46">
            <v>0</v>
          </cell>
          <cell r="F46">
            <v>193</v>
          </cell>
          <cell r="G46">
            <v>15</v>
          </cell>
          <cell r="H46">
            <v>31</v>
          </cell>
          <cell r="I46">
            <v>0</v>
          </cell>
          <cell r="J46">
            <v>0</v>
          </cell>
          <cell r="K46">
            <v>0</v>
          </cell>
          <cell r="L46">
            <v>0</v>
          </cell>
          <cell r="M46">
            <v>0</v>
          </cell>
          <cell r="N46">
            <v>0</v>
          </cell>
          <cell r="O46">
            <v>46</v>
          </cell>
          <cell r="P46">
            <v>2</v>
          </cell>
          <cell r="Q46">
            <v>13</v>
          </cell>
          <cell r="R46">
            <v>0</v>
          </cell>
          <cell r="S46">
            <v>0</v>
          </cell>
          <cell r="T46">
            <v>15</v>
          </cell>
          <cell r="U46">
            <v>254</v>
          </cell>
          <cell r="V46">
            <v>145</v>
          </cell>
          <cell r="W46">
            <v>0</v>
          </cell>
          <cell r="X46">
            <v>2</v>
          </cell>
          <cell r="Y46">
            <v>1</v>
          </cell>
          <cell r="Z46">
            <v>148</v>
          </cell>
          <cell r="AA46">
            <v>9</v>
          </cell>
          <cell r="AB46">
            <v>0</v>
          </cell>
          <cell r="AC46">
            <v>7</v>
          </cell>
          <cell r="AD46">
            <v>16</v>
          </cell>
          <cell r="AE46">
            <v>164</v>
          </cell>
          <cell r="AF46">
            <v>418</v>
          </cell>
          <cell r="AG46">
            <v>0</v>
          </cell>
          <cell r="AH46">
            <v>0</v>
          </cell>
          <cell r="AI46">
            <v>0</v>
          </cell>
          <cell r="AJ46">
            <v>0</v>
          </cell>
          <cell r="AK46">
            <v>0</v>
          </cell>
          <cell r="AL46">
            <v>0</v>
          </cell>
          <cell r="AM46">
            <v>0</v>
          </cell>
          <cell r="AN46">
            <v>0</v>
          </cell>
          <cell r="AO46">
            <v>0</v>
          </cell>
          <cell r="AP46">
            <v>0</v>
          </cell>
          <cell r="AQ46">
            <v>0</v>
          </cell>
          <cell r="AR46">
            <v>0</v>
          </cell>
          <cell r="AS46">
            <v>0</v>
          </cell>
          <cell r="AT46">
            <v>0</v>
          </cell>
          <cell r="AU46">
            <v>0</v>
          </cell>
          <cell r="AV46">
            <v>0</v>
          </cell>
          <cell r="AW46">
            <v>0</v>
          </cell>
          <cell r="AX46">
            <v>0</v>
          </cell>
          <cell r="AY46">
            <v>0</v>
          </cell>
          <cell r="AZ46">
            <v>0</v>
          </cell>
          <cell r="BA46">
            <v>0</v>
          </cell>
          <cell r="BB46">
            <v>0</v>
          </cell>
          <cell r="BC46">
            <v>0</v>
          </cell>
          <cell r="BD46">
            <v>0</v>
          </cell>
          <cell r="BE46">
            <v>0</v>
          </cell>
          <cell r="BF46">
            <v>0</v>
          </cell>
          <cell r="BG46">
            <v>0</v>
          </cell>
          <cell r="BH46">
            <v>0</v>
          </cell>
          <cell r="BI46">
            <v>0</v>
          </cell>
          <cell r="BJ46">
            <v>0</v>
          </cell>
          <cell r="BK46">
            <v>0</v>
          </cell>
          <cell r="BL46">
            <v>0</v>
          </cell>
          <cell r="BM46">
            <v>0</v>
          </cell>
          <cell r="BN46">
            <v>0</v>
          </cell>
          <cell r="BO46">
            <v>0</v>
          </cell>
          <cell r="BP46">
            <v>0</v>
          </cell>
        </row>
        <row r="47">
          <cell r="A47" t="str">
            <v>Haddenham</v>
          </cell>
          <cell r="C47">
            <v>11</v>
          </cell>
          <cell r="D47">
            <v>291</v>
          </cell>
          <cell r="E47">
            <v>0</v>
          </cell>
          <cell r="F47">
            <v>302</v>
          </cell>
          <cell r="G47">
            <v>19</v>
          </cell>
          <cell r="H47">
            <v>23</v>
          </cell>
          <cell r="I47">
            <v>0</v>
          </cell>
          <cell r="J47">
            <v>0</v>
          </cell>
          <cell r="K47">
            <v>0</v>
          </cell>
          <cell r="L47">
            <v>0</v>
          </cell>
          <cell r="M47">
            <v>0</v>
          </cell>
          <cell r="N47">
            <v>0</v>
          </cell>
          <cell r="O47">
            <v>42</v>
          </cell>
          <cell r="P47">
            <v>1</v>
          </cell>
          <cell r="Q47">
            <v>2</v>
          </cell>
          <cell r="R47">
            <v>0</v>
          </cell>
          <cell r="S47">
            <v>1</v>
          </cell>
          <cell r="T47">
            <v>4</v>
          </cell>
          <cell r="U47">
            <v>348</v>
          </cell>
          <cell r="V47">
            <v>203</v>
          </cell>
          <cell r="W47">
            <v>0</v>
          </cell>
          <cell r="X47">
            <v>23</v>
          </cell>
          <cell r="Y47">
            <v>1</v>
          </cell>
          <cell r="Z47">
            <v>227</v>
          </cell>
          <cell r="AA47">
            <v>14</v>
          </cell>
          <cell r="AB47">
            <v>1</v>
          </cell>
          <cell r="AC47">
            <v>3</v>
          </cell>
          <cell r="AD47">
            <v>18</v>
          </cell>
          <cell r="AE47">
            <v>245</v>
          </cell>
          <cell r="AF47">
            <v>593</v>
          </cell>
          <cell r="AG47">
            <v>0</v>
          </cell>
          <cell r="AH47">
            <v>0</v>
          </cell>
          <cell r="AI47">
            <v>0</v>
          </cell>
          <cell r="AJ47">
            <v>0</v>
          </cell>
          <cell r="AK47">
            <v>0</v>
          </cell>
          <cell r="AL47">
            <v>0</v>
          </cell>
          <cell r="AM47">
            <v>0</v>
          </cell>
          <cell r="AN47">
            <v>0</v>
          </cell>
          <cell r="AO47">
            <v>3</v>
          </cell>
          <cell r="AP47">
            <v>3</v>
          </cell>
          <cell r="AQ47">
            <v>0</v>
          </cell>
          <cell r="AR47">
            <v>0</v>
          </cell>
          <cell r="AS47">
            <v>0</v>
          </cell>
          <cell r="AT47">
            <v>0</v>
          </cell>
          <cell r="AU47">
            <v>0</v>
          </cell>
          <cell r="AV47">
            <v>0</v>
          </cell>
          <cell r="AW47">
            <v>0</v>
          </cell>
          <cell r="AX47">
            <v>0</v>
          </cell>
          <cell r="AY47">
            <v>0</v>
          </cell>
          <cell r="AZ47">
            <v>0</v>
          </cell>
          <cell r="BA47">
            <v>0</v>
          </cell>
          <cell r="BB47">
            <v>0</v>
          </cell>
          <cell r="BC47">
            <v>0</v>
          </cell>
          <cell r="BD47">
            <v>0</v>
          </cell>
          <cell r="BE47">
            <v>0</v>
          </cell>
          <cell r="BF47">
            <v>0</v>
          </cell>
          <cell r="BG47">
            <v>0</v>
          </cell>
          <cell r="BH47">
            <v>0</v>
          </cell>
          <cell r="BI47">
            <v>0</v>
          </cell>
          <cell r="BJ47">
            <v>0</v>
          </cell>
          <cell r="BK47">
            <v>0</v>
          </cell>
          <cell r="BL47">
            <v>0</v>
          </cell>
          <cell r="BM47">
            <v>0</v>
          </cell>
          <cell r="BN47">
            <v>0</v>
          </cell>
          <cell r="BO47">
            <v>0</v>
          </cell>
          <cell r="BP47">
            <v>0</v>
          </cell>
        </row>
        <row r="48">
          <cell r="A48" t="str">
            <v>Little Downham</v>
          </cell>
          <cell r="C48">
            <v>2</v>
          </cell>
          <cell r="D48">
            <v>31</v>
          </cell>
          <cell r="E48">
            <v>3</v>
          </cell>
          <cell r="F48">
            <v>36</v>
          </cell>
          <cell r="G48">
            <v>0</v>
          </cell>
          <cell r="H48">
            <v>2</v>
          </cell>
          <cell r="I48">
            <v>0</v>
          </cell>
          <cell r="J48">
            <v>0</v>
          </cell>
          <cell r="K48">
            <v>0</v>
          </cell>
          <cell r="L48">
            <v>0</v>
          </cell>
          <cell r="M48">
            <v>0</v>
          </cell>
          <cell r="N48">
            <v>0</v>
          </cell>
          <cell r="O48">
            <v>2</v>
          </cell>
          <cell r="P48">
            <v>5</v>
          </cell>
          <cell r="Q48">
            <v>3</v>
          </cell>
          <cell r="R48">
            <v>0</v>
          </cell>
          <cell r="S48">
            <v>1</v>
          </cell>
          <cell r="T48">
            <v>9</v>
          </cell>
          <cell r="U48">
            <v>47</v>
          </cell>
          <cell r="V48">
            <v>8</v>
          </cell>
          <cell r="W48">
            <v>0</v>
          </cell>
          <cell r="X48">
            <v>1</v>
          </cell>
          <cell r="Y48">
            <v>0</v>
          </cell>
          <cell r="Z48">
            <v>9</v>
          </cell>
          <cell r="AA48">
            <v>0</v>
          </cell>
          <cell r="AB48">
            <v>0</v>
          </cell>
          <cell r="AC48">
            <v>0</v>
          </cell>
          <cell r="AD48">
            <v>0</v>
          </cell>
          <cell r="AE48">
            <v>9</v>
          </cell>
          <cell r="AF48">
            <v>56</v>
          </cell>
          <cell r="AG48">
            <v>0</v>
          </cell>
          <cell r="AH48">
            <v>0</v>
          </cell>
          <cell r="AI48">
            <v>0</v>
          </cell>
          <cell r="AJ48">
            <v>0</v>
          </cell>
          <cell r="AK48">
            <v>0</v>
          </cell>
          <cell r="AL48">
            <v>0</v>
          </cell>
          <cell r="AM48">
            <v>0</v>
          </cell>
          <cell r="AN48">
            <v>0</v>
          </cell>
          <cell r="AO48">
            <v>0</v>
          </cell>
          <cell r="AP48">
            <v>0</v>
          </cell>
          <cell r="AQ48">
            <v>0</v>
          </cell>
          <cell r="AR48">
            <v>0</v>
          </cell>
          <cell r="AS48">
            <v>0</v>
          </cell>
          <cell r="AT48">
            <v>0</v>
          </cell>
          <cell r="AU48">
            <v>0</v>
          </cell>
          <cell r="AV48">
            <v>0</v>
          </cell>
          <cell r="AW48">
            <v>0</v>
          </cell>
          <cell r="AX48">
            <v>0</v>
          </cell>
          <cell r="AY48">
            <v>0</v>
          </cell>
          <cell r="AZ48">
            <v>0</v>
          </cell>
          <cell r="BA48">
            <v>0</v>
          </cell>
          <cell r="BB48">
            <v>0</v>
          </cell>
          <cell r="BC48">
            <v>0</v>
          </cell>
          <cell r="BD48">
            <v>0</v>
          </cell>
          <cell r="BE48">
            <v>0</v>
          </cell>
          <cell r="BF48">
            <v>0</v>
          </cell>
          <cell r="BG48">
            <v>0</v>
          </cell>
          <cell r="BH48">
            <v>0</v>
          </cell>
          <cell r="BI48">
            <v>0</v>
          </cell>
          <cell r="BJ48">
            <v>0</v>
          </cell>
          <cell r="BK48">
            <v>0</v>
          </cell>
          <cell r="BL48">
            <v>0</v>
          </cell>
          <cell r="BM48">
            <v>0</v>
          </cell>
          <cell r="BN48">
            <v>0</v>
          </cell>
          <cell r="BO48">
            <v>0</v>
          </cell>
          <cell r="BP48">
            <v>0</v>
          </cell>
        </row>
        <row r="49">
          <cell r="A49" t="str">
            <v>Melbourn</v>
          </cell>
          <cell r="C49">
            <v>27</v>
          </cell>
          <cell r="D49">
            <v>256</v>
          </cell>
          <cell r="E49">
            <v>0</v>
          </cell>
          <cell r="F49">
            <v>283</v>
          </cell>
          <cell r="G49">
            <v>2</v>
          </cell>
          <cell r="H49">
            <v>19</v>
          </cell>
          <cell r="I49">
            <v>0</v>
          </cell>
          <cell r="J49">
            <v>0</v>
          </cell>
          <cell r="K49">
            <v>0</v>
          </cell>
          <cell r="L49">
            <v>0</v>
          </cell>
          <cell r="M49">
            <v>0</v>
          </cell>
          <cell r="N49">
            <v>0</v>
          </cell>
          <cell r="O49">
            <v>21</v>
          </cell>
          <cell r="P49">
            <v>1</v>
          </cell>
          <cell r="Q49">
            <v>0</v>
          </cell>
          <cell r="R49">
            <v>1</v>
          </cell>
          <cell r="S49">
            <v>0</v>
          </cell>
          <cell r="T49">
            <v>2</v>
          </cell>
          <cell r="U49">
            <v>306</v>
          </cell>
          <cell r="V49">
            <v>333</v>
          </cell>
          <cell r="W49">
            <v>0</v>
          </cell>
          <cell r="X49">
            <v>8</v>
          </cell>
          <cell r="Y49">
            <v>8</v>
          </cell>
          <cell r="Z49">
            <v>349</v>
          </cell>
          <cell r="AA49">
            <v>4</v>
          </cell>
          <cell r="AB49">
            <v>0</v>
          </cell>
          <cell r="AC49">
            <v>0</v>
          </cell>
          <cell r="AD49">
            <v>4</v>
          </cell>
          <cell r="AE49">
            <v>353</v>
          </cell>
          <cell r="AF49">
            <v>659</v>
          </cell>
          <cell r="AG49">
            <v>0</v>
          </cell>
          <cell r="AH49">
            <v>0</v>
          </cell>
          <cell r="AI49">
            <v>0</v>
          </cell>
          <cell r="AJ49">
            <v>0</v>
          </cell>
          <cell r="AK49">
            <v>0</v>
          </cell>
          <cell r="AL49">
            <v>0</v>
          </cell>
          <cell r="AM49">
            <v>0</v>
          </cell>
          <cell r="AN49">
            <v>0</v>
          </cell>
          <cell r="AO49">
            <v>0</v>
          </cell>
          <cell r="AP49">
            <v>0</v>
          </cell>
          <cell r="AQ49">
            <v>0</v>
          </cell>
          <cell r="AR49">
            <v>0</v>
          </cell>
          <cell r="AS49">
            <v>0</v>
          </cell>
          <cell r="AT49">
            <v>0</v>
          </cell>
          <cell r="AU49">
            <v>0</v>
          </cell>
          <cell r="AV49">
            <v>0</v>
          </cell>
          <cell r="AW49">
            <v>0</v>
          </cell>
          <cell r="AX49">
            <v>0</v>
          </cell>
          <cell r="AY49">
            <v>0</v>
          </cell>
          <cell r="AZ49">
            <v>0</v>
          </cell>
          <cell r="BA49">
            <v>0</v>
          </cell>
          <cell r="BB49">
            <v>0</v>
          </cell>
          <cell r="BC49">
            <v>0</v>
          </cell>
          <cell r="BD49">
            <v>0</v>
          </cell>
          <cell r="BE49">
            <v>0</v>
          </cell>
          <cell r="BF49">
            <v>0</v>
          </cell>
          <cell r="BG49">
            <v>0</v>
          </cell>
          <cell r="BH49">
            <v>0</v>
          </cell>
          <cell r="BI49">
            <v>0</v>
          </cell>
          <cell r="BJ49">
            <v>0</v>
          </cell>
          <cell r="BK49">
            <v>0</v>
          </cell>
          <cell r="BL49">
            <v>0</v>
          </cell>
          <cell r="BM49">
            <v>0</v>
          </cell>
          <cell r="BN49">
            <v>0</v>
          </cell>
          <cell r="BO49">
            <v>0</v>
          </cell>
          <cell r="BP49">
            <v>0</v>
          </cell>
        </row>
        <row r="50">
          <cell r="A50" t="str">
            <v>Somersham</v>
          </cell>
          <cell r="C50">
            <v>34</v>
          </cell>
          <cell r="D50">
            <v>182</v>
          </cell>
          <cell r="E50">
            <v>0</v>
          </cell>
          <cell r="F50">
            <v>216</v>
          </cell>
          <cell r="G50">
            <v>32</v>
          </cell>
          <cell r="H50">
            <v>29</v>
          </cell>
          <cell r="I50">
            <v>0</v>
          </cell>
          <cell r="J50">
            <v>0</v>
          </cell>
          <cell r="K50">
            <v>0</v>
          </cell>
          <cell r="L50">
            <v>0</v>
          </cell>
          <cell r="M50">
            <v>0</v>
          </cell>
          <cell r="N50">
            <v>0</v>
          </cell>
          <cell r="O50">
            <v>61</v>
          </cell>
          <cell r="P50">
            <v>5</v>
          </cell>
          <cell r="Q50">
            <v>23</v>
          </cell>
          <cell r="R50">
            <v>0</v>
          </cell>
          <cell r="S50">
            <v>1</v>
          </cell>
          <cell r="T50">
            <v>29</v>
          </cell>
          <cell r="U50">
            <v>306</v>
          </cell>
          <cell r="V50">
            <v>243</v>
          </cell>
          <cell r="W50">
            <v>0</v>
          </cell>
          <cell r="X50">
            <v>20</v>
          </cell>
          <cell r="Y50">
            <v>9</v>
          </cell>
          <cell r="Z50">
            <v>272</v>
          </cell>
          <cell r="AA50">
            <v>4</v>
          </cell>
          <cell r="AB50">
            <v>1</v>
          </cell>
          <cell r="AC50">
            <v>1</v>
          </cell>
          <cell r="AD50">
            <v>6</v>
          </cell>
          <cell r="AE50">
            <v>278</v>
          </cell>
          <cell r="AF50">
            <v>584</v>
          </cell>
          <cell r="AG50">
            <v>0</v>
          </cell>
          <cell r="AH50">
            <v>0</v>
          </cell>
          <cell r="AI50">
            <v>0</v>
          </cell>
          <cell r="AJ50">
            <v>2</v>
          </cell>
          <cell r="AK50">
            <v>0</v>
          </cell>
          <cell r="AL50">
            <v>0</v>
          </cell>
          <cell r="AM50">
            <v>2</v>
          </cell>
          <cell r="AN50">
            <v>0</v>
          </cell>
          <cell r="AO50">
            <v>4</v>
          </cell>
          <cell r="AP50">
            <v>4</v>
          </cell>
          <cell r="AQ50">
            <v>0</v>
          </cell>
          <cell r="AR50">
            <v>0</v>
          </cell>
          <cell r="AS50">
            <v>0</v>
          </cell>
          <cell r="AT50">
            <v>0</v>
          </cell>
          <cell r="AU50">
            <v>0</v>
          </cell>
          <cell r="AV50">
            <v>0</v>
          </cell>
          <cell r="AW50">
            <v>0</v>
          </cell>
          <cell r="AX50">
            <v>0</v>
          </cell>
          <cell r="AY50">
            <v>1</v>
          </cell>
          <cell r="AZ50">
            <v>0</v>
          </cell>
          <cell r="BA50">
            <v>0</v>
          </cell>
          <cell r="BB50">
            <v>0</v>
          </cell>
          <cell r="BC50">
            <v>0</v>
          </cell>
          <cell r="BD50">
            <v>1</v>
          </cell>
          <cell r="BE50">
            <v>0</v>
          </cell>
          <cell r="BF50">
            <v>0</v>
          </cell>
          <cell r="BG50">
            <v>0</v>
          </cell>
          <cell r="BH50">
            <v>0</v>
          </cell>
          <cell r="BI50">
            <v>0</v>
          </cell>
          <cell r="BJ50">
            <v>0</v>
          </cell>
          <cell r="BK50">
            <v>1</v>
          </cell>
          <cell r="BL50">
            <v>0</v>
          </cell>
          <cell r="BM50">
            <v>0</v>
          </cell>
          <cell r="BN50">
            <v>0</v>
          </cell>
          <cell r="BO50">
            <v>0</v>
          </cell>
          <cell r="BP50">
            <v>0</v>
          </cell>
        </row>
        <row r="51">
          <cell r="A51" t="str">
            <v>Swavesey</v>
          </cell>
          <cell r="C51">
            <v>0</v>
          </cell>
          <cell r="D51">
            <v>84</v>
          </cell>
          <cell r="E51">
            <v>1</v>
          </cell>
          <cell r="F51">
            <v>85</v>
          </cell>
          <cell r="G51">
            <v>8</v>
          </cell>
          <cell r="H51">
            <v>3</v>
          </cell>
          <cell r="I51">
            <v>0</v>
          </cell>
          <cell r="J51">
            <v>0</v>
          </cell>
          <cell r="K51">
            <v>0</v>
          </cell>
          <cell r="L51">
            <v>0</v>
          </cell>
          <cell r="M51">
            <v>0</v>
          </cell>
          <cell r="N51">
            <v>0</v>
          </cell>
          <cell r="O51">
            <v>11</v>
          </cell>
          <cell r="P51">
            <v>0</v>
          </cell>
          <cell r="Q51">
            <v>3</v>
          </cell>
          <cell r="R51">
            <v>0</v>
          </cell>
          <cell r="S51">
            <v>0</v>
          </cell>
          <cell r="T51">
            <v>3</v>
          </cell>
          <cell r="U51">
            <v>99</v>
          </cell>
          <cell r="V51">
            <v>112</v>
          </cell>
          <cell r="W51">
            <v>0</v>
          </cell>
          <cell r="X51">
            <v>16</v>
          </cell>
          <cell r="Y51">
            <v>2</v>
          </cell>
          <cell r="Z51">
            <v>130</v>
          </cell>
          <cell r="AA51">
            <v>7</v>
          </cell>
          <cell r="AB51">
            <v>2</v>
          </cell>
          <cell r="AC51">
            <v>0</v>
          </cell>
          <cell r="AD51">
            <v>9</v>
          </cell>
          <cell r="AE51">
            <v>139</v>
          </cell>
          <cell r="AF51">
            <v>238</v>
          </cell>
          <cell r="AG51">
            <v>0</v>
          </cell>
          <cell r="AH51">
            <v>0</v>
          </cell>
          <cell r="AI51">
            <v>0</v>
          </cell>
          <cell r="AJ51">
            <v>0</v>
          </cell>
          <cell r="AK51">
            <v>0</v>
          </cell>
          <cell r="AL51">
            <v>0</v>
          </cell>
          <cell r="AM51">
            <v>0</v>
          </cell>
          <cell r="AN51">
            <v>0</v>
          </cell>
          <cell r="AO51">
            <v>1</v>
          </cell>
          <cell r="AP51">
            <v>1</v>
          </cell>
          <cell r="AQ51">
            <v>0</v>
          </cell>
          <cell r="AR51">
            <v>0</v>
          </cell>
          <cell r="AS51">
            <v>0</v>
          </cell>
          <cell r="AT51">
            <v>0</v>
          </cell>
          <cell r="AU51">
            <v>0</v>
          </cell>
          <cell r="AV51">
            <v>0</v>
          </cell>
          <cell r="AW51">
            <v>0</v>
          </cell>
          <cell r="AX51">
            <v>0</v>
          </cell>
          <cell r="AY51">
            <v>0</v>
          </cell>
          <cell r="AZ51">
            <v>0</v>
          </cell>
          <cell r="BA51">
            <v>0</v>
          </cell>
          <cell r="BB51">
            <v>0</v>
          </cell>
          <cell r="BC51">
            <v>0</v>
          </cell>
          <cell r="BD51">
            <v>0</v>
          </cell>
          <cell r="BE51">
            <v>0</v>
          </cell>
          <cell r="BF51">
            <v>0</v>
          </cell>
          <cell r="BG51">
            <v>0</v>
          </cell>
          <cell r="BH51">
            <v>0</v>
          </cell>
          <cell r="BI51">
            <v>0</v>
          </cell>
          <cell r="BJ51">
            <v>0</v>
          </cell>
          <cell r="BK51">
            <v>0</v>
          </cell>
          <cell r="BL51">
            <v>0</v>
          </cell>
          <cell r="BM51">
            <v>0</v>
          </cell>
          <cell r="BN51">
            <v>0</v>
          </cell>
          <cell r="BO51">
            <v>0</v>
          </cell>
          <cell r="BP51">
            <v>0</v>
          </cell>
        </row>
        <row r="52">
          <cell r="A52" t="str">
            <v>Waterbeach</v>
          </cell>
          <cell r="C52">
            <v>19</v>
          </cell>
          <cell r="D52">
            <v>192</v>
          </cell>
          <cell r="E52">
            <v>3</v>
          </cell>
          <cell r="F52">
            <v>214</v>
          </cell>
          <cell r="G52">
            <v>25</v>
          </cell>
          <cell r="H52">
            <v>30</v>
          </cell>
          <cell r="I52">
            <v>0</v>
          </cell>
          <cell r="J52">
            <v>0</v>
          </cell>
          <cell r="K52">
            <v>0</v>
          </cell>
          <cell r="L52">
            <v>0</v>
          </cell>
          <cell r="M52">
            <v>0</v>
          </cell>
          <cell r="N52">
            <v>0</v>
          </cell>
          <cell r="O52">
            <v>55</v>
          </cell>
          <cell r="P52">
            <v>1</v>
          </cell>
          <cell r="Q52">
            <v>3</v>
          </cell>
          <cell r="R52">
            <v>0</v>
          </cell>
          <cell r="S52">
            <v>1</v>
          </cell>
          <cell r="T52">
            <v>5</v>
          </cell>
          <cell r="U52">
            <v>274</v>
          </cell>
          <cell r="V52">
            <v>608</v>
          </cell>
          <cell r="W52">
            <v>3</v>
          </cell>
          <cell r="X52">
            <v>75</v>
          </cell>
          <cell r="Y52">
            <v>3</v>
          </cell>
          <cell r="Z52">
            <v>689</v>
          </cell>
          <cell r="AA52">
            <v>38</v>
          </cell>
          <cell r="AB52">
            <v>1</v>
          </cell>
          <cell r="AC52">
            <v>3</v>
          </cell>
          <cell r="AD52">
            <v>42</v>
          </cell>
          <cell r="AE52">
            <v>731</v>
          </cell>
          <cell r="AF52">
            <v>1005</v>
          </cell>
          <cell r="AG52">
            <v>0</v>
          </cell>
          <cell r="AH52">
            <v>0</v>
          </cell>
          <cell r="AI52">
            <v>0</v>
          </cell>
          <cell r="AJ52">
            <v>7</v>
          </cell>
          <cell r="AK52">
            <v>0</v>
          </cell>
          <cell r="AL52">
            <v>0</v>
          </cell>
          <cell r="AM52">
            <v>7</v>
          </cell>
          <cell r="AN52">
            <v>0</v>
          </cell>
          <cell r="AO52">
            <v>2</v>
          </cell>
          <cell r="AP52">
            <v>2</v>
          </cell>
          <cell r="AQ52">
            <v>0</v>
          </cell>
          <cell r="AR52">
            <v>0</v>
          </cell>
          <cell r="AS52">
            <v>0</v>
          </cell>
          <cell r="AT52">
            <v>0</v>
          </cell>
          <cell r="AU52">
            <v>0</v>
          </cell>
          <cell r="AV52">
            <v>0</v>
          </cell>
          <cell r="AW52">
            <v>0</v>
          </cell>
          <cell r="AX52">
            <v>0</v>
          </cell>
          <cell r="AY52">
            <v>0</v>
          </cell>
          <cell r="AZ52">
            <v>0</v>
          </cell>
          <cell r="BA52">
            <v>0</v>
          </cell>
          <cell r="BB52">
            <v>1</v>
          </cell>
          <cell r="BC52">
            <v>0</v>
          </cell>
          <cell r="BD52">
            <v>1</v>
          </cell>
          <cell r="BE52">
            <v>0</v>
          </cell>
          <cell r="BF52">
            <v>0</v>
          </cell>
          <cell r="BG52">
            <v>0</v>
          </cell>
          <cell r="BH52">
            <v>0</v>
          </cell>
          <cell r="BI52">
            <v>0</v>
          </cell>
          <cell r="BJ52">
            <v>0</v>
          </cell>
          <cell r="BK52">
            <v>1</v>
          </cell>
          <cell r="BL52">
            <v>0</v>
          </cell>
          <cell r="BM52">
            <v>0</v>
          </cell>
          <cell r="BN52">
            <v>0</v>
          </cell>
          <cell r="BO52">
            <v>0</v>
          </cell>
          <cell r="BP52">
            <v>0</v>
          </cell>
        </row>
      </sheetData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</sheetNames>
    <sheetDataSet>
      <sheetData sheetId="0">
        <row r="3">
          <cell r="A3" t="str">
            <v>Total</v>
          </cell>
        </row>
        <row r="4">
          <cell r="A4" t="str">
            <v>Arbury Court</v>
          </cell>
          <cell r="B4">
            <v>237</v>
          </cell>
        </row>
        <row r="5">
          <cell r="A5" t="str">
            <v>Bar Hill</v>
          </cell>
          <cell r="B5">
            <v>95</v>
          </cell>
        </row>
        <row r="6">
          <cell r="A6" t="str">
            <v>Barnwell Road</v>
          </cell>
          <cell r="B6">
            <v>102</v>
          </cell>
        </row>
        <row r="7">
          <cell r="A7" t="str">
            <v>Bassingbourn</v>
          </cell>
          <cell r="B7">
            <v>40</v>
          </cell>
        </row>
        <row r="8">
          <cell r="A8" t="str">
            <v>Bottisham</v>
          </cell>
          <cell r="B8">
            <v>41</v>
          </cell>
        </row>
        <row r="9">
          <cell r="A9" t="str">
            <v>Brampton</v>
          </cell>
          <cell r="B9">
            <v>18</v>
          </cell>
        </row>
        <row r="10">
          <cell r="A10" t="str">
            <v>Buckden</v>
          </cell>
          <cell r="B10">
            <v>108</v>
          </cell>
        </row>
        <row r="11">
          <cell r="A11" t="str">
            <v>Burwell</v>
          </cell>
          <cell r="B11">
            <v>144</v>
          </cell>
        </row>
        <row r="12">
          <cell r="A12" t="str">
            <v>Cambourne</v>
          </cell>
          <cell r="B12">
            <v>376</v>
          </cell>
        </row>
        <row r="13">
          <cell r="A13" t="str">
            <v>Cambridge Central</v>
          </cell>
          <cell r="B13">
            <v>977</v>
          </cell>
        </row>
        <row r="14">
          <cell r="A14" t="str">
            <v>Central Stock Unit</v>
          </cell>
          <cell r="B14">
            <v>14</v>
          </cell>
        </row>
        <row r="15">
          <cell r="A15" t="str">
            <v>Chatteris</v>
          </cell>
          <cell r="B15">
            <v>129</v>
          </cell>
        </row>
        <row r="16">
          <cell r="A16" t="str">
            <v>Cherry Hinton</v>
          </cell>
          <cell r="B16">
            <v>308</v>
          </cell>
        </row>
        <row r="17">
          <cell r="A17" t="str">
            <v>Clay Farm</v>
          </cell>
          <cell r="B17">
            <v>135</v>
          </cell>
        </row>
        <row r="18">
          <cell r="A18" t="str">
            <v>Comberton</v>
          </cell>
          <cell r="B18">
            <v>228</v>
          </cell>
        </row>
        <row r="19">
          <cell r="A19" t="str">
            <v>Cottenham</v>
          </cell>
          <cell r="B19">
            <v>164</v>
          </cell>
        </row>
        <row r="20">
          <cell r="A20" t="str">
            <v>Ely</v>
          </cell>
          <cell r="B20">
            <v>591</v>
          </cell>
        </row>
        <row r="21">
          <cell r="A21" t="str">
            <v>Fulbourn</v>
          </cell>
          <cell r="B21">
            <v>59</v>
          </cell>
        </row>
        <row r="22">
          <cell r="A22" t="str">
            <v>Gamlingay</v>
          </cell>
          <cell r="B22">
            <v>52</v>
          </cell>
        </row>
        <row r="23">
          <cell r="A23" t="str">
            <v>Great Shelford</v>
          </cell>
          <cell r="B23">
            <v>246</v>
          </cell>
        </row>
        <row r="24">
          <cell r="A24" t="str">
            <v>Haddenham</v>
          </cell>
          <cell r="B24">
            <v>48</v>
          </cell>
        </row>
        <row r="25">
          <cell r="A25" t="str">
            <v>Headquarters</v>
          </cell>
          <cell r="B25">
            <v>1</v>
          </cell>
        </row>
        <row r="26">
          <cell r="A26" t="str">
            <v>Histon</v>
          </cell>
          <cell r="B26">
            <v>328</v>
          </cell>
        </row>
        <row r="27">
          <cell r="A27" t="str">
            <v>Huntingdon</v>
          </cell>
          <cell r="B27">
            <v>776</v>
          </cell>
        </row>
        <row r="28">
          <cell r="A28" t="str">
            <v>Linton</v>
          </cell>
          <cell r="B28">
            <v>143</v>
          </cell>
        </row>
        <row r="29">
          <cell r="A29" t="str">
            <v>Little Downham</v>
          </cell>
          <cell r="B29">
            <v>13</v>
          </cell>
        </row>
        <row r="30">
          <cell r="A30" t="str">
            <v>Littleport</v>
          </cell>
          <cell r="B30">
            <v>112</v>
          </cell>
        </row>
        <row r="31">
          <cell r="A31" t="str">
            <v>March</v>
          </cell>
          <cell r="B31">
            <v>391</v>
          </cell>
        </row>
        <row r="32">
          <cell r="A32" t="str">
            <v>Melbourn</v>
          </cell>
          <cell r="B32">
            <v>44</v>
          </cell>
        </row>
        <row r="33">
          <cell r="A33" t="str">
            <v>Milton Road</v>
          </cell>
          <cell r="B33">
            <v>68</v>
          </cell>
        </row>
        <row r="34">
          <cell r="A34" t="str">
            <v>Mobile Libraries</v>
          </cell>
          <cell r="B34">
            <v>273</v>
          </cell>
        </row>
        <row r="35">
          <cell r="A35" t="str">
            <v>Papworth</v>
          </cell>
          <cell r="B35">
            <v>69</v>
          </cell>
        </row>
        <row r="36">
          <cell r="A36" t="str">
            <v>Prison</v>
          </cell>
          <cell r="B36">
            <v>67</v>
          </cell>
        </row>
        <row r="37">
          <cell r="A37" t="str">
            <v>Ramsey</v>
          </cell>
          <cell r="B37">
            <v>166</v>
          </cell>
        </row>
        <row r="38">
          <cell r="A38" t="str">
            <v>Rock Road</v>
          </cell>
          <cell r="B38">
            <v>231</v>
          </cell>
        </row>
        <row r="39">
          <cell r="A39" t="str">
            <v>Sawston</v>
          </cell>
          <cell r="B39">
            <v>123</v>
          </cell>
        </row>
        <row r="40">
          <cell r="A40" t="str">
            <v>Sawtry</v>
          </cell>
          <cell r="B40">
            <v>103</v>
          </cell>
        </row>
        <row r="41">
          <cell r="A41" t="str">
            <v>Soham</v>
          </cell>
          <cell r="B41">
            <v>140</v>
          </cell>
        </row>
        <row r="42">
          <cell r="A42" t="str">
            <v>Somersham</v>
          </cell>
          <cell r="B42">
            <v>63</v>
          </cell>
        </row>
        <row r="43">
          <cell r="A43" t="str">
            <v>St Ives</v>
          </cell>
          <cell r="B43">
            <v>703</v>
          </cell>
        </row>
        <row r="44">
          <cell r="A44" t="str">
            <v>St Neots</v>
          </cell>
          <cell r="B44">
            <v>728</v>
          </cell>
        </row>
        <row r="45">
          <cell r="A45" t="str">
            <v>Swavesey</v>
          </cell>
          <cell r="B45">
            <v>51</v>
          </cell>
        </row>
        <row r="46">
          <cell r="A46" t="str">
            <v>Warboys</v>
          </cell>
          <cell r="B46">
            <v>92</v>
          </cell>
        </row>
        <row r="47">
          <cell r="A47" t="str">
            <v>Waterbeach</v>
          </cell>
          <cell r="B47">
            <v>41</v>
          </cell>
        </row>
        <row r="48">
          <cell r="A48" t="str">
            <v>Whittlesey</v>
          </cell>
          <cell r="B48">
            <v>121</v>
          </cell>
        </row>
        <row r="49">
          <cell r="A49" t="str">
            <v>Willingham</v>
          </cell>
          <cell r="B49">
            <v>172</v>
          </cell>
        </row>
        <row r="50">
          <cell r="A50" t="str">
            <v>Wisbech</v>
          </cell>
          <cell r="B50">
            <v>129</v>
          </cell>
        </row>
        <row r="51">
          <cell r="A51" t="str">
            <v>Yaxley</v>
          </cell>
          <cell r="B51">
            <v>181</v>
          </cell>
        </row>
      </sheetData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</sheetNames>
    <sheetDataSet>
      <sheetData sheetId="0">
        <row r="4">
          <cell r="A4" t="str">
            <v>Arbury Court</v>
          </cell>
          <cell r="B4">
            <v>237</v>
          </cell>
          <cell r="C4">
            <v>230</v>
          </cell>
        </row>
        <row r="5">
          <cell r="A5" t="str">
            <v>Bar Hill</v>
          </cell>
          <cell r="B5">
            <v>95</v>
          </cell>
          <cell r="C5">
            <v>105</v>
          </cell>
        </row>
        <row r="6">
          <cell r="A6" t="str">
            <v>Barnwell Road</v>
          </cell>
          <cell r="B6">
            <v>102</v>
          </cell>
          <cell r="C6">
            <v>112</v>
          </cell>
        </row>
        <row r="7">
          <cell r="A7" t="str">
            <v>Bassingbourn</v>
          </cell>
          <cell r="B7">
            <v>40</v>
          </cell>
          <cell r="C7">
            <v>32</v>
          </cell>
        </row>
        <row r="8">
          <cell r="A8" t="str">
            <v>Bottisham</v>
          </cell>
          <cell r="B8">
            <v>41</v>
          </cell>
          <cell r="C8">
            <v>56</v>
          </cell>
        </row>
        <row r="9">
          <cell r="A9" t="str">
            <v>Brampton</v>
          </cell>
          <cell r="B9">
            <v>18</v>
          </cell>
          <cell r="C9">
            <v>11</v>
          </cell>
        </row>
        <row r="10">
          <cell r="A10" t="str">
            <v>Buckden</v>
          </cell>
          <cell r="B10">
            <v>108</v>
          </cell>
          <cell r="C10">
            <v>87</v>
          </cell>
        </row>
        <row r="11">
          <cell r="A11" t="str">
            <v>Burwell</v>
          </cell>
          <cell r="B11">
            <v>144</v>
          </cell>
          <cell r="C11">
            <v>123</v>
          </cell>
        </row>
        <row r="12">
          <cell r="A12" t="str">
            <v>Cambourne</v>
          </cell>
          <cell r="B12">
            <v>376</v>
          </cell>
          <cell r="C12">
            <v>266</v>
          </cell>
        </row>
        <row r="13">
          <cell r="A13" t="str">
            <v>Cambridge Central</v>
          </cell>
          <cell r="B13">
            <v>976</v>
          </cell>
          <cell r="C13">
            <v>983</v>
          </cell>
        </row>
        <row r="14">
          <cell r="A14" t="str">
            <v>Central Stock Unit</v>
          </cell>
          <cell r="B14">
            <v>14</v>
          </cell>
          <cell r="C14">
            <v>93</v>
          </cell>
        </row>
        <row r="15">
          <cell r="A15" t="str">
            <v>Chatteris</v>
          </cell>
          <cell r="B15">
            <v>129</v>
          </cell>
          <cell r="C15">
            <v>105</v>
          </cell>
        </row>
        <row r="16">
          <cell r="A16" t="str">
            <v>Cherry Hinton</v>
          </cell>
          <cell r="B16">
            <v>308</v>
          </cell>
          <cell r="C16">
            <v>363</v>
          </cell>
        </row>
        <row r="17">
          <cell r="A17" t="str">
            <v>Clay Farm</v>
          </cell>
          <cell r="B17">
            <v>135</v>
          </cell>
          <cell r="C17">
            <v>95</v>
          </cell>
        </row>
        <row r="18">
          <cell r="A18" t="str">
            <v>Comberton</v>
          </cell>
          <cell r="B18">
            <v>228</v>
          </cell>
          <cell r="C18">
            <v>139</v>
          </cell>
        </row>
        <row r="19">
          <cell r="A19" t="str">
            <v>Cottenham</v>
          </cell>
          <cell r="B19">
            <v>164</v>
          </cell>
          <cell r="C19">
            <v>133</v>
          </cell>
        </row>
        <row r="20">
          <cell r="A20" t="str">
            <v>Ely</v>
          </cell>
          <cell r="B20">
            <v>591</v>
          </cell>
          <cell r="C20">
            <v>550</v>
          </cell>
        </row>
        <row r="21">
          <cell r="A21" t="str">
            <v>Fulbourn</v>
          </cell>
          <cell r="B21">
            <v>59</v>
          </cell>
          <cell r="C21">
            <v>102</v>
          </cell>
        </row>
        <row r="22">
          <cell r="A22" t="str">
            <v>Gamlingay</v>
          </cell>
          <cell r="B22">
            <v>52</v>
          </cell>
          <cell r="C22">
            <v>41</v>
          </cell>
        </row>
        <row r="23">
          <cell r="A23" t="str">
            <v>Great Shelford</v>
          </cell>
          <cell r="B23">
            <v>246</v>
          </cell>
          <cell r="C23">
            <v>168</v>
          </cell>
        </row>
        <row r="24">
          <cell r="A24" t="str">
            <v>Haddenham</v>
          </cell>
          <cell r="B24">
            <v>48</v>
          </cell>
          <cell r="C24">
            <v>63</v>
          </cell>
        </row>
        <row r="25">
          <cell r="A25" t="str">
            <v>Headquarters</v>
          </cell>
          <cell r="B25">
            <v>1</v>
          </cell>
          <cell r="C25">
            <v>1</v>
          </cell>
        </row>
        <row r="26">
          <cell r="A26" t="str">
            <v>Histon</v>
          </cell>
          <cell r="B26">
            <v>328</v>
          </cell>
          <cell r="C26">
            <v>296</v>
          </cell>
        </row>
        <row r="27">
          <cell r="A27" t="str">
            <v>Huntingdon</v>
          </cell>
          <cell r="B27">
            <v>779</v>
          </cell>
          <cell r="C27">
            <v>720</v>
          </cell>
        </row>
        <row r="28">
          <cell r="A28" t="str">
            <v>Linton</v>
          </cell>
          <cell r="B28">
            <v>143</v>
          </cell>
          <cell r="C28">
            <v>186</v>
          </cell>
        </row>
        <row r="29">
          <cell r="A29" t="str">
            <v>Little Downham</v>
          </cell>
          <cell r="B29">
            <v>13</v>
          </cell>
          <cell r="C29">
            <v>25</v>
          </cell>
        </row>
        <row r="30">
          <cell r="A30" t="str">
            <v>Littleport</v>
          </cell>
          <cell r="B30">
            <v>112</v>
          </cell>
          <cell r="C30">
            <v>254</v>
          </cell>
        </row>
        <row r="31">
          <cell r="A31" t="str">
            <v>March</v>
          </cell>
          <cell r="B31">
            <v>391</v>
          </cell>
          <cell r="C31">
            <v>242</v>
          </cell>
        </row>
        <row r="32">
          <cell r="A32" t="str">
            <v>Melbourn</v>
          </cell>
          <cell r="B32">
            <v>44</v>
          </cell>
          <cell r="C32">
            <v>29</v>
          </cell>
        </row>
        <row r="33">
          <cell r="A33" t="str">
            <v>Milton Road</v>
          </cell>
          <cell r="B33">
            <v>69</v>
          </cell>
          <cell r="C33">
            <v>123</v>
          </cell>
        </row>
        <row r="34">
          <cell r="A34" t="str">
            <v>Mobile Libraries</v>
          </cell>
          <cell r="B34">
            <v>270</v>
          </cell>
          <cell r="C34">
            <v>215</v>
          </cell>
        </row>
        <row r="35">
          <cell r="A35" t="str">
            <v>Papworth</v>
          </cell>
          <cell r="B35">
            <v>69</v>
          </cell>
          <cell r="C35">
            <v>100</v>
          </cell>
        </row>
        <row r="36">
          <cell r="A36" t="str">
            <v>Prison</v>
          </cell>
          <cell r="B36">
            <v>67</v>
          </cell>
          <cell r="C36">
            <v>82</v>
          </cell>
        </row>
        <row r="37">
          <cell r="A37" t="str">
            <v>Ramsey</v>
          </cell>
          <cell r="B37">
            <v>166</v>
          </cell>
          <cell r="C37">
            <v>167</v>
          </cell>
        </row>
        <row r="38">
          <cell r="A38" t="str">
            <v>Rock Road</v>
          </cell>
          <cell r="B38">
            <v>231</v>
          </cell>
          <cell r="C38">
            <v>240</v>
          </cell>
        </row>
        <row r="39">
          <cell r="A39" t="str">
            <v>Sawston</v>
          </cell>
          <cell r="B39">
            <v>123</v>
          </cell>
          <cell r="C39">
            <v>142</v>
          </cell>
        </row>
        <row r="40">
          <cell r="A40" t="str">
            <v>Sawtry</v>
          </cell>
          <cell r="B40">
            <v>103</v>
          </cell>
          <cell r="C40">
            <v>94</v>
          </cell>
        </row>
        <row r="41">
          <cell r="A41" t="str">
            <v>Soham</v>
          </cell>
          <cell r="B41">
            <v>140</v>
          </cell>
          <cell r="C41">
            <v>67</v>
          </cell>
        </row>
        <row r="42">
          <cell r="A42" t="str">
            <v>Somersham</v>
          </cell>
          <cell r="B42">
            <v>63</v>
          </cell>
          <cell r="C42">
            <v>63</v>
          </cell>
        </row>
        <row r="43">
          <cell r="A43" t="str">
            <v>St Ives</v>
          </cell>
          <cell r="B43">
            <v>703</v>
          </cell>
          <cell r="C43">
            <v>943</v>
          </cell>
        </row>
        <row r="44">
          <cell r="A44" t="str">
            <v>St Neots</v>
          </cell>
          <cell r="B44">
            <v>728</v>
          </cell>
          <cell r="C44">
            <v>654</v>
          </cell>
        </row>
        <row r="45">
          <cell r="A45" t="str">
            <v>Swavesey</v>
          </cell>
          <cell r="B45">
            <v>51</v>
          </cell>
          <cell r="C45">
            <v>46</v>
          </cell>
        </row>
        <row r="46">
          <cell r="A46" t="str">
            <v>Warboys</v>
          </cell>
          <cell r="B46">
            <v>92</v>
          </cell>
          <cell r="C46">
            <v>92</v>
          </cell>
        </row>
        <row r="47">
          <cell r="A47" t="str">
            <v>Waterbeach</v>
          </cell>
          <cell r="B47">
            <v>41</v>
          </cell>
          <cell r="C47">
            <v>66</v>
          </cell>
        </row>
        <row r="48">
          <cell r="A48" t="str">
            <v>Whittlesey</v>
          </cell>
          <cell r="B48">
            <v>121</v>
          </cell>
          <cell r="C48">
            <v>92</v>
          </cell>
        </row>
        <row r="49">
          <cell r="A49" t="str">
            <v>Willingham</v>
          </cell>
          <cell r="B49">
            <v>172</v>
          </cell>
          <cell r="C49">
            <v>159</v>
          </cell>
        </row>
        <row r="50">
          <cell r="A50" t="str">
            <v>Wisbech</v>
          </cell>
          <cell r="B50">
            <v>129</v>
          </cell>
          <cell r="C50">
            <v>153</v>
          </cell>
        </row>
        <row r="51">
          <cell r="A51" t="str">
            <v>Yaxley</v>
          </cell>
          <cell r="B51">
            <v>181</v>
          </cell>
          <cell r="C51">
            <v>129</v>
          </cell>
        </row>
      </sheetData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</sheetNames>
    <sheetDataSet>
      <sheetData sheetId="0">
        <row r="4">
          <cell r="A4" t="str">
            <v>Arbury Court</v>
          </cell>
          <cell r="B4">
            <v>237</v>
          </cell>
          <cell r="C4">
            <v>230</v>
          </cell>
          <cell r="D4">
            <v>212</v>
          </cell>
        </row>
        <row r="5">
          <cell r="A5" t="str">
            <v>Bar Hill</v>
          </cell>
          <cell r="B5">
            <v>95</v>
          </cell>
          <cell r="C5">
            <v>105</v>
          </cell>
          <cell r="D5">
            <v>135</v>
          </cell>
        </row>
        <row r="6">
          <cell r="A6" t="str">
            <v>Barnwell Road</v>
          </cell>
          <cell r="B6">
            <v>102</v>
          </cell>
          <cell r="C6">
            <v>112</v>
          </cell>
          <cell r="D6">
            <v>103</v>
          </cell>
        </row>
        <row r="7">
          <cell r="A7" t="str">
            <v>Bassingbourn</v>
          </cell>
          <cell r="B7">
            <v>40</v>
          </cell>
          <cell r="C7">
            <v>32</v>
          </cell>
          <cell r="D7">
            <v>38</v>
          </cell>
        </row>
        <row r="8">
          <cell r="A8" t="str">
            <v>Bottisham</v>
          </cell>
          <cell r="B8">
            <v>41</v>
          </cell>
          <cell r="C8">
            <v>56</v>
          </cell>
          <cell r="D8">
            <v>66</v>
          </cell>
        </row>
        <row r="9">
          <cell r="A9" t="str">
            <v>Brampton</v>
          </cell>
          <cell r="B9">
            <v>18</v>
          </cell>
          <cell r="C9">
            <v>11</v>
          </cell>
          <cell r="D9">
            <v>14</v>
          </cell>
        </row>
        <row r="10">
          <cell r="A10" t="str">
            <v>Buckden</v>
          </cell>
          <cell r="B10">
            <v>108</v>
          </cell>
          <cell r="C10">
            <v>87</v>
          </cell>
          <cell r="D10">
            <v>107</v>
          </cell>
        </row>
        <row r="11">
          <cell r="A11" t="str">
            <v>Burwell</v>
          </cell>
          <cell r="B11">
            <v>144</v>
          </cell>
          <cell r="C11">
            <v>123</v>
          </cell>
          <cell r="D11">
            <v>80</v>
          </cell>
        </row>
        <row r="12">
          <cell r="A12" t="str">
            <v>Cambourne</v>
          </cell>
          <cell r="B12">
            <v>376</v>
          </cell>
          <cell r="C12">
            <v>266</v>
          </cell>
          <cell r="D12">
            <v>357</v>
          </cell>
        </row>
        <row r="13">
          <cell r="A13" t="str">
            <v>Cambridge Central</v>
          </cell>
          <cell r="B13">
            <v>976</v>
          </cell>
          <cell r="C13">
            <v>983</v>
          </cell>
          <cell r="D13">
            <v>1104</v>
          </cell>
        </row>
        <row r="14">
          <cell r="A14" t="str">
            <v>Central Stock Unit</v>
          </cell>
          <cell r="B14">
            <v>14</v>
          </cell>
          <cell r="C14">
            <v>93</v>
          </cell>
          <cell r="D14">
            <v>50</v>
          </cell>
        </row>
        <row r="15">
          <cell r="A15" t="str">
            <v>Chatteris</v>
          </cell>
          <cell r="B15">
            <v>129</v>
          </cell>
          <cell r="C15">
            <v>105</v>
          </cell>
          <cell r="D15">
            <v>91</v>
          </cell>
        </row>
        <row r="16">
          <cell r="A16" t="str">
            <v>Cherry Hinton</v>
          </cell>
          <cell r="B16">
            <v>308</v>
          </cell>
          <cell r="C16">
            <v>363</v>
          </cell>
          <cell r="D16">
            <v>417</v>
          </cell>
        </row>
        <row r="17">
          <cell r="A17" t="str">
            <v>Clay Farm</v>
          </cell>
          <cell r="B17">
            <v>135</v>
          </cell>
          <cell r="C17">
            <v>95</v>
          </cell>
          <cell r="D17">
            <v>138</v>
          </cell>
        </row>
        <row r="18">
          <cell r="A18" t="str">
            <v>Comberton</v>
          </cell>
          <cell r="B18">
            <v>228</v>
          </cell>
          <cell r="C18">
            <v>139</v>
          </cell>
          <cell r="D18">
            <v>193</v>
          </cell>
        </row>
        <row r="19">
          <cell r="A19" t="str">
            <v>Cottenham</v>
          </cell>
          <cell r="B19">
            <v>164</v>
          </cell>
          <cell r="C19">
            <v>132</v>
          </cell>
          <cell r="D19">
            <v>128</v>
          </cell>
        </row>
        <row r="20">
          <cell r="A20" t="str">
            <v>Ely</v>
          </cell>
          <cell r="B20">
            <v>591</v>
          </cell>
          <cell r="C20">
            <v>550</v>
          </cell>
          <cell r="D20">
            <v>520</v>
          </cell>
        </row>
        <row r="21">
          <cell r="A21" t="str">
            <v>Fulbourn</v>
          </cell>
          <cell r="B21">
            <v>59</v>
          </cell>
          <cell r="C21">
            <v>102</v>
          </cell>
          <cell r="D21">
            <v>70</v>
          </cell>
        </row>
        <row r="22">
          <cell r="A22" t="str">
            <v>Gamlingay</v>
          </cell>
          <cell r="B22">
            <v>52</v>
          </cell>
          <cell r="C22">
            <v>41</v>
          </cell>
          <cell r="D22">
            <v>66</v>
          </cell>
        </row>
        <row r="23">
          <cell r="A23" t="str">
            <v>Great Shelford</v>
          </cell>
          <cell r="B23">
            <v>247</v>
          </cell>
          <cell r="C23">
            <v>169</v>
          </cell>
          <cell r="D23">
            <v>205</v>
          </cell>
        </row>
        <row r="24">
          <cell r="A24" t="str">
            <v>Haddenham</v>
          </cell>
          <cell r="B24">
            <v>48</v>
          </cell>
          <cell r="C24">
            <v>63</v>
          </cell>
          <cell r="D24">
            <v>35</v>
          </cell>
        </row>
        <row r="25">
          <cell r="A25" t="str">
            <v>Headquarters</v>
          </cell>
          <cell r="B25">
            <v>1</v>
          </cell>
          <cell r="C25">
            <v>1</v>
          </cell>
          <cell r="D25">
            <v>1</v>
          </cell>
        </row>
        <row r="26">
          <cell r="A26" t="str">
            <v>Histon</v>
          </cell>
          <cell r="B26">
            <v>328</v>
          </cell>
          <cell r="C26">
            <v>296</v>
          </cell>
          <cell r="D26">
            <v>286</v>
          </cell>
        </row>
        <row r="27">
          <cell r="A27" t="str">
            <v>Huntingdon</v>
          </cell>
          <cell r="B27">
            <v>779</v>
          </cell>
          <cell r="C27">
            <v>720</v>
          </cell>
          <cell r="D27">
            <v>620</v>
          </cell>
        </row>
        <row r="28">
          <cell r="A28" t="str">
            <v>Linton</v>
          </cell>
          <cell r="B28">
            <v>143</v>
          </cell>
          <cell r="C28">
            <v>186</v>
          </cell>
          <cell r="D28">
            <v>138</v>
          </cell>
        </row>
        <row r="29">
          <cell r="A29" t="str">
            <v>Little Downham</v>
          </cell>
          <cell r="B29">
            <v>13</v>
          </cell>
          <cell r="C29">
            <v>25</v>
          </cell>
          <cell r="D29">
            <v>21</v>
          </cell>
        </row>
        <row r="30">
          <cell r="A30" t="str">
            <v>Littleport</v>
          </cell>
          <cell r="B30">
            <v>112</v>
          </cell>
          <cell r="C30">
            <v>254</v>
          </cell>
          <cell r="D30">
            <v>161</v>
          </cell>
        </row>
        <row r="31">
          <cell r="A31" t="str">
            <v>March</v>
          </cell>
          <cell r="B31">
            <v>391</v>
          </cell>
          <cell r="C31">
            <v>242</v>
          </cell>
          <cell r="D31">
            <v>306</v>
          </cell>
        </row>
        <row r="32">
          <cell r="A32" t="str">
            <v>Melbourn</v>
          </cell>
          <cell r="B32">
            <v>44</v>
          </cell>
          <cell r="C32">
            <v>29</v>
          </cell>
          <cell r="D32">
            <v>23</v>
          </cell>
        </row>
        <row r="33">
          <cell r="A33" t="str">
            <v>Milton Road</v>
          </cell>
          <cell r="B33">
            <v>69</v>
          </cell>
          <cell r="C33">
            <v>123</v>
          </cell>
          <cell r="D33">
            <v>107</v>
          </cell>
        </row>
        <row r="34">
          <cell r="A34" t="str">
            <v>Mobile Libraries</v>
          </cell>
          <cell r="B34">
            <v>270</v>
          </cell>
          <cell r="C34">
            <v>215</v>
          </cell>
          <cell r="D34">
            <v>209</v>
          </cell>
        </row>
        <row r="35">
          <cell r="A35" t="str">
            <v>Papworth</v>
          </cell>
          <cell r="B35">
            <v>69</v>
          </cell>
          <cell r="C35">
            <v>100</v>
          </cell>
          <cell r="D35">
            <v>46</v>
          </cell>
        </row>
        <row r="36">
          <cell r="A36" t="str">
            <v>Prison</v>
          </cell>
          <cell r="B36">
            <v>67</v>
          </cell>
          <cell r="C36">
            <v>82</v>
          </cell>
          <cell r="D36">
            <v>88</v>
          </cell>
        </row>
        <row r="37">
          <cell r="A37" t="str">
            <v>Ramsey</v>
          </cell>
          <cell r="B37">
            <v>166</v>
          </cell>
          <cell r="C37">
            <v>167</v>
          </cell>
          <cell r="D37">
            <v>129</v>
          </cell>
        </row>
        <row r="38">
          <cell r="A38" t="str">
            <v>Rock Road</v>
          </cell>
          <cell r="B38">
            <v>231</v>
          </cell>
          <cell r="C38">
            <v>240</v>
          </cell>
          <cell r="D38">
            <v>240</v>
          </cell>
        </row>
        <row r="39">
          <cell r="A39" t="str">
            <v>Sawston</v>
          </cell>
          <cell r="B39">
            <v>122</v>
          </cell>
          <cell r="C39">
            <v>143</v>
          </cell>
          <cell r="D39">
            <v>85</v>
          </cell>
        </row>
        <row r="40">
          <cell r="A40" t="str">
            <v>Sawtry</v>
          </cell>
          <cell r="B40">
            <v>103</v>
          </cell>
          <cell r="C40">
            <v>94</v>
          </cell>
          <cell r="D40">
            <v>94</v>
          </cell>
        </row>
        <row r="41">
          <cell r="A41" t="str">
            <v>Soham</v>
          </cell>
          <cell r="B41">
            <v>140</v>
          </cell>
          <cell r="C41">
            <v>67</v>
          </cell>
          <cell r="D41">
            <v>25</v>
          </cell>
        </row>
        <row r="42">
          <cell r="A42" t="str">
            <v>Somersham</v>
          </cell>
          <cell r="B42">
            <v>63</v>
          </cell>
          <cell r="C42">
            <v>63</v>
          </cell>
          <cell r="D42">
            <v>53</v>
          </cell>
        </row>
        <row r="43">
          <cell r="A43" t="str">
            <v>St Ives</v>
          </cell>
          <cell r="B43">
            <v>703</v>
          </cell>
          <cell r="C43">
            <v>943</v>
          </cell>
          <cell r="D43">
            <v>597</v>
          </cell>
        </row>
        <row r="44">
          <cell r="A44" t="str">
            <v>St Neots</v>
          </cell>
          <cell r="B44">
            <v>728</v>
          </cell>
          <cell r="C44">
            <v>654</v>
          </cell>
          <cell r="D44">
            <v>737</v>
          </cell>
        </row>
        <row r="45">
          <cell r="A45" t="str">
            <v>Swavesey</v>
          </cell>
          <cell r="B45">
            <v>51</v>
          </cell>
          <cell r="C45">
            <v>46</v>
          </cell>
          <cell r="D45">
            <v>32</v>
          </cell>
        </row>
        <row r="46">
          <cell r="A46" t="str">
            <v>Warboys</v>
          </cell>
          <cell r="B46">
            <v>92</v>
          </cell>
          <cell r="C46">
            <v>92</v>
          </cell>
          <cell r="D46">
            <v>76</v>
          </cell>
        </row>
        <row r="47">
          <cell r="A47" t="str">
            <v>Waterbeach</v>
          </cell>
          <cell r="B47">
            <v>41</v>
          </cell>
          <cell r="C47">
            <v>66</v>
          </cell>
          <cell r="D47">
            <v>80</v>
          </cell>
        </row>
        <row r="48">
          <cell r="A48" t="str">
            <v>Whittlesey</v>
          </cell>
          <cell r="B48">
            <v>121</v>
          </cell>
          <cell r="C48">
            <v>92</v>
          </cell>
          <cell r="D48">
            <v>109</v>
          </cell>
        </row>
        <row r="49">
          <cell r="A49" t="str">
            <v>Willingham</v>
          </cell>
          <cell r="B49">
            <v>172</v>
          </cell>
          <cell r="C49">
            <v>159</v>
          </cell>
          <cell r="D49">
            <v>131</v>
          </cell>
        </row>
        <row r="50">
          <cell r="A50" t="str">
            <v>Wisbech</v>
          </cell>
          <cell r="B50">
            <v>129</v>
          </cell>
          <cell r="C50">
            <v>153</v>
          </cell>
          <cell r="D50">
            <v>183</v>
          </cell>
        </row>
        <row r="51">
          <cell r="A51" t="str">
            <v>Yaxley</v>
          </cell>
          <cell r="B51">
            <v>181</v>
          </cell>
          <cell r="C51">
            <v>129</v>
          </cell>
          <cell r="D51">
            <v>155</v>
          </cell>
        </row>
      </sheetData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</sheetNames>
    <sheetDataSet>
      <sheetData sheetId="0">
        <row r="4">
          <cell r="A4" t="str">
            <v>Arbury Court</v>
          </cell>
          <cell r="B4">
            <v>268</v>
          </cell>
        </row>
        <row r="5">
          <cell r="A5" t="str">
            <v>Bar Hill</v>
          </cell>
          <cell r="B5">
            <v>179</v>
          </cell>
        </row>
        <row r="6">
          <cell r="A6" t="str">
            <v>Barnwell Road</v>
          </cell>
          <cell r="B6">
            <v>131</v>
          </cell>
        </row>
        <row r="7">
          <cell r="A7" t="str">
            <v>Bassingbourn</v>
          </cell>
          <cell r="B7">
            <v>64</v>
          </cell>
        </row>
        <row r="8">
          <cell r="A8" t="str">
            <v>Bottisham</v>
          </cell>
          <cell r="B8">
            <v>40</v>
          </cell>
        </row>
        <row r="9">
          <cell r="A9" t="str">
            <v>Brampton</v>
          </cell>
          <cell r="B9">
            <v>18</v>
          </cell>
        </row>
        <row r="10">
          <cell r="A10" t="str">
            <v>Buckden</v>
          </cell>
          <cell r="B10">
            <v>90</v>
          </cell>
        </row>
        <row r="11">
          <cell r="A11" t="str">
            <v>Burwell</v>
          </cell>
          <cell r="B11">
            <v>131</v>
          </cell>
        </row>
        <row r="12">
          <cell r="A12" t="str">
            <v>Cambourne</v>
          </cell>
          <cell r="B12">
            <v>449</v>
          </cell>
        </row>
        <row r="13">
          <cell r="A13" t="str">
            <v>Cambridge Central</v>
          </cell>
          <cell r="B13">
            <v>1112</v>
          </cell>
        </row>
        <row r="14">
          <cell r="A14" t="str">
            <v>Central Stock Unit</v>
          </cell>
          <cell r="B14">
            <v>10</v>
          </cell>
        </row>
        <row r="15">
          <cell r="A15" t="str">
            <v>Chatteris</v>
          </cell>
          <cell r="B15">
            <v>48</v>
          </cell>
        </row>
        <row r="16">
          <cell r="A16" t="str">
            <v>Cherry Hinton</v>
          </cell>
          <cell r="B16">
            <v>358</v>
          </cell>
        </row>
        <row r="17">
          <cell r="A17" t="str">
            <v>Clay Farm</v>
          </cell>
          <cell r="B17">
            <v>90</v>
          </cell>
        </row>
        <row r="18">
          <cell r="A18" t="str">
            <v>Comberton</v>
          </cell>
          <cell r="B18">
            <v>167</v>
          </cell>
        </row>
        <row r="19">
          <cell r="A19" t="str">
            <v>Cottenham</v>
          </cell>
          <cell r="B19">
            <v>137</v>
          </cell>
        </row>
        <row r="20">
          <cell r="A20" t="str">
            <v>Ely</v>
          </cell>
          <cell r="B20">
            <v>633</v>
          </cell>
        </row>
        <row r="21">
          <cell r="A21" t="str">
            <v>Fulbourn</v>
          </cell>
          <cell r="B21">
            <v>50</v>
          </cell>
        </row>
        <row r="22">
          <cell r="A22" t="str">
            <v>Gamlingay</v>
          </cell>
          <cell r="B22">
            <v>59</v>
          </cell>
        </row>
        <row r="23">
          <cell r="A23" t="str">
            <v>Great Shelford</v>
          </cell>
          <cell r="B23">
            <v>253</v>
          </cell>
        </row>
        <row r="24">
          <cell r="A24" t="str">
            <v>Haddenham</v>
          </cell>
          <cell r="B24">
            <v>52</v>
          </cell>
        </row>
        <row r="25">
          <cell r="A25" t="str">
            <v>Headquarters</v>
          </cell>
          <cell r="B25">
            <v>5</v>
          </cell>
        </row>
        <row r="26">
          <cell r="A26" t="str">
            <v>Histon</v>
          </cell>
          <cell r="B26">
            <v>255</v>
          </cell>
        </row>
        <row r="27">
          <cell r="A27" t="str">
            <v>Huntingdon</v>
          </cell>
          <cell r="B27">
            <v>649</v>
          </cell>
        </row>
        <row r="28">
          <cell r="A28" t="str">
            <v>Linton</v>
          </cell>
          <cell r="B28">
            <v>186</v>
          </cell>
        </row>
        <row r="29">
          <cell r="A29" t="str">
            <v>Little Downham</v>
          </cell>
          <cell r="B29">
            <v>11</v>
          </cell>
        </row>
        <row r="30">
          <cell r="A30" t="str">
            <v>Littleport</v>
          </cell>
          <cell r="B30">
            <v>212</v>
          </cell>
        </row>
        <row r="31">
          <cell r="A31" t="str">
            <v>March</v>
          </cell>
          <cell r="B31">
            <v>313</v>
          </cell>
        </row>
        <row r="32">
          <cell r="A32" t="str">
            <v>Melbourn</v>
          </cell>
          <cell r="B32">
            <v>30</v>
          </cell>
        </row>
        <row r="33">
          <cell r="A33" t="str">
            <v>Milton Road</v>
          </cell>
          <cell r="B33">
            <v>135</v>
          </cell>
        </row>
        <row r="34">
          <cell r="A34" t="str">
            <v>Mobile Libraries</v>
          </cell>
          <cell r="B34">
            <v>272</v>
          </cell>
        </row>
        <row r="35">
          <cell r="A35" t="str">
            <v>Papworth</v>
          </cell>
          <cell r="B35">
            <v>71</v>
          </cell>
        </row>
        <row r="36">
          <cell r="A36" t="str">
            <v>Prison</v>
          </cell>
          <cell r="B36">
            <v>91</v>
          </cell>
        </row>
        <row r="37">
          <cell r="A37" t="str">
            <v>Ramsey</v>
          </cell>
          <cell r="B37">
            <v>165</v>
          </cell>
        </row>
        <row r="38">
          <cell r="A38" t="str">
            <v>Rock Road</v>
          </cell>
          <cell r="B38">
            <v>312</v>
          </cell>
        </row>
        <row r="39">
          <cell r="A39" t="str">
            <v>Sawston</v>
          </cell>
          <cell r="B39">
            <v>157</v>
          </cell>
        </row>
        <row r="40">
          <cell r="A40" t="str">
            <v>Sawtry</v>
          </cell>
          <cell r="B40">
            <v>55</v>
          </cell>
        </row>
        <row r="41">
          <cell r="A41" t="str">
            <v>Soham</v>
          </cell>
          <cell r="B41">
            <v>72</v>
          </cell>
        </row>
        <row r="42">
          <cell r="A42" t="str">
            <v>Somersham</v>
          </cell>
          <cell r="B42">
            <v>63</v>
          </cell>
        </row>
        <row r="43">
          <cell r="A43" t="str">
            <v>St Ives</v>
          </cell>
          <cell r="B43">
            <v>763</v>
          </cell>
        </row>
        <row r="44">
          <cell r="A44" t="str">
            <v>St Neots</v>
          </cell>
          <cell r="B44">
            <v>743</v>
          </cell>
        </row>
        <row r="45">
          <cell r="A45" t="str">
            <v>Swavesey</v>
          </cell>
          <cell r="B45">
            <v>22</v>
          </cell>
        </row>
        <row r="46">
          <cell r="A46" t="str">
            <v>Warboys</v>
          </cell>
          <cell r="B46">
            <v>92</v>
          </cell>
        </row>
        <row r="47">
          <cell r="A47" t="str">
            <v>Waterbeach</v>
          </cell>
          <cell r="B47">
            <v>65</v>
          </cell>
        </row>
        <row r="48">
          <cell r="A48" t="str">
            <v>Whittlesey</v>
          </cell>
          <cell r="B48">
            <v>140</v>
          </cell>
        </row>
        <row r="49">
          <cell r="A49" t="str">
            <v>Willingham</v>
          </cell>
          <cell r="B49">
            <v>152</v>
          </cell>
        </row>
        <row r="50">
          <cell r="A50" t="str">
            <v>Wisbech</v>
          </cell>
          <cell r="B50">
            <v>238</v>
          </cell>
        </row>
        <row r="51">
          <cell r="A51" t="str">
            <v>Yaxley</v>
          </cell>
          <cell r="B51">
            <v>194</v>
          </cell>
        </row>
      </sheetData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</sheetNames>
    <sheetDataSet>
      <sheetData sheetId="0">
        <row r="4">
          <cell r="A4" t="str">
            <v>Bar Hill</v>
          </cell>
          <cell r="B4">
            <v>146</v>
          </cell>
        </row>
        <row r="5">
          <cell r="A5" t="str">
            <v>Barnwell Road</v>
          </cell>
          <cell r="B5">
            <v>133</v>
          </cell>
        </row>
        <row r="6">
          <cell r="A6" t="str">
            <v>Bassingbourn</v>
          </cell>
          <cell r="B6">
            <v>59</v>
          </cell>
        </row>
        <row r="7">
          <cell r="A7" t="str">
            <v>Bottisham</v>
          </cell>
          <cell r="B7">
            <v>48</v>
          </cell>
        </row>
        <row r="8">
          <cell r="A8" t="str">
            <v>Brampton</v>
          </cell>
          <cell r="B8">
            <v>20</v>
          </cell>
        </row>
        <row r="9">
          <cell r="A9" t="str">
            <v>Buckden</v>
          </cell>
          <cell r="B9">
            <v>79</v>
          </cell>
        </row>
        <row r="10">
          <cell r="A10" t="str">
            <v>Burwell</v>
          </cell>
          <cell r="B10">
            <v>120</v>
          </cell>
        </row>
        <row r="11">
          <cell r="A11" t="str">
            <v>Cambourne</v>
          </cell>
          <cell r="B11">
            <v>324</v>
          </cell>
        </row>
        <row r="12">
          <cell r="A12" t="str">
            <v>Cambridge Central</v>
          </cell>
          <cell r="B12">
            <v>1116</v>
          </cell>
        </row>
        <row r="13">
          <cell r="A13" t="str">
            <v>Central Stock Unit</v>
          </cell>
          <cell r="B13">
            <v>10</v>
          </cell>
        </row>
        <row r="14">
          <cell r="A14" t="str">
            <v>Chatteris</v>
          </cell>
          <cell r="B14">
            <v>123</v>
          </cell>
        </row>
        <row r="15">
          <cell r="A15" t="str">
            <v>Cherry Hinton</v>
          </cell>
          <cell r="B15">
            <v>375</v>
          </cell>
        </row>
        <row r="16">
          <cell r="A16" t="str">
            <v>Clay Farm</v>
          </cell>
          <cell r="B16">
            <v>89</v>
          </cell>
        </row>
        <row r="17">
          <cell r="A17" t="str">
            <v>Comberton</v>
          </cell>
          <cell r="B17">
            <v>152</v>
          </cell>
        </row>
        <row r="18">
          <cell r="A18" t="str">
            <v>Cottenham</v>
          </cell>
          <cell r="B18">
            <v>160</v>
          </cell>
        </row>
        <row r="19">
          <cell r="A19" t="str">
            <v>Ely</v>
          </cell>
          <cell r="B19">
            <v>572</v>
          </cell>
        </row>
        <row r="20">
          <cell r="A20" t="str">
            <v>Fulbourn</v>
          </cell>
          <cell r="B20">
            <v>49</v>
          </cell>
        </row>
        <row r="21">
          <cell r="A21" t="str">
            <v>Gamlingay</v>
          </cell>
          <cell r="B21">
            <v>43</v>
          </cell>
        </row>
        <row r="22">
          <cell r="A22" t="str">
            <v>Great Shelford</v>
          </cell>
          <cell r="B22">
            <v>229</v>
          </cell>
        </row>
        <row r="23">
          <cell r="A23" t="str">
            <v>Haddenham</v>
          </cell>
          <cell r="B23">
            <v>67</v>
          </cell>
        </row>
        <row r="24">
          <cell r="A24" t="str">
            <v>Headquarters</v>
          </cell>
          <cell r="B24">
            <v>4</v>
          </cell>
        </row>
        <row r="25">
          <cell r="A25" t="str">
            <v>Histon</v>
          </cell>
          <cell r="B25">
            <v>301</v>
          </cell>
        </row>
        <row r="26">
          <cell r="A26" t="str">
            <v>Huntingdon</v>
          </cell>
          <cell r="B26">
            <v>686</v>
          </cell>
        </row>
        <row r="27">
          <cell r="A27" t="str">
            <v>Linton</v>
          </cell>
          <cell r="B27">
            <v>172</v>
          </cell>
        </row>
        <row r="28">
          <cell r="A28" t="str">
            <v>Little Downham</v>
          </cell>
          <cell r="B28">
            <v>8</v>
          </cell>
        </row>
        <row r="29">
          <cell r="A29" t="str">
            <v>Littleport</v>
          </cell>
          <cell r="B29">
            <v>193</v>
          </cell>
        </row>
        <row r="30">
          <cell r="A30" t="str">
            <v>March</v>
          </cell>
          <cell r="B30">
            <v>444</v>
          </cell>
        </row>
        <row r="31">
          <cell r="A31" t="str">
            <v>Melbourn</v>
          </cell>
          <cell r="B31">
            <v>30</v>
          </cell>
        </row>
        <row r="32">
          <cell r="A32" t="str">
            <v>Milton Road</v>
          </cell>
          <cell r="B32">
            <v>137</v>
          </cell>
        </row>
        <row r="33">
          <cell r="A33" t="str">
            <v>Mobile Libraries</v>
          </cell>
          <cell r="B33">
            <v>198</v>
          </cell>
        </row>
        <row r="34">
          <cell r="A34" t="str">
            <v>Papworth</v>
          </cell>
          <cell r="B34">
            <v>80</v>
          </cell>
        </row>
        <row r="35">
          <cell r="A35" t="str">
            <v>Prison</v>
          </cell>
          <cell r="B35">
            <v>63</v>
          </cell>
        </row>
        <row r="36">
          <cell r="A36" t="str">
            <v>Ramsey</v>
          </cell>
          <cell r="B36">
            <v>156</v>
          </cell>
        </row>
        <row r="37">
          <cell r="A37" t="str">
            <v>Rock Road</v>
          </cell>
          <cell r="B37">
            <v>308</v>
          </cell>
        </row>
        <row r="38">
          <cell r="A38" t="str">
            <v>Sawston</v>
          </cell>
          <cell r="B38">
            <v>118</v>
          </cell>
        </row>
        <row r="39">
          <cell r="A39" t="str">
            <v>Sawtry</v>
          </cell>
          <cell r="B39">
            <v>80</v>
          </cell>
        </row>
        <row r="40">
          <cell r="A40" t="str">
            <v>Soham</v>
          </cell>
          <cell r="B40">
            <v>84</v>
          </cell>
        </row>
        <row r="41">
          <cell r="A41" t="str">
            <v>Somersham</v>
          </cell>
          <cell r="B41">
            <v>77</v>
          </cell>
        </row>
        <row r="42">
          <cell r="A42" t="str">
            <v>St Ives</v>
          </cell>
          <cell r="B42">
            <v>776</v>
          </cell>
        </row>
        <row r="43">
          <cell r="A43" t="str">
            <v>St Neots</v>
          </cell>
          <cell r="B43">
            <v>795</v>
          </cell>
        </row>
        <row r="44">
          <cell r="A44" t="str">
            <v>Swavesey</v>
          </cell>
          <cell r="B44">
            <v>17</v>
          </cell>
        </row>
        <row r="45">
          <cell r="A45" t="str">
            <v>Warboys</v>
          </cell>
          <cell r="B45">
            <v>105</v>
          </cell>
        </row>
        <row r="46">
          <cell r="A46" t="str">
            <v>Waterbeach</v>
          </cell>
          <cell r="B46">
            <v>60</v>
          </cell>
        </row>
        <row r="47">
          <cell r="A47" t="str">
            <v>Whittlesey</v>
          </cell>
          <cell r="B47">
            <v>161</v>
          </cell>
        </row>
        <row r="48">
          <cell r="A48" t="str">
            <v>Willingham</v>
          </cell>
          <cell r="B48">
            <v>132</v>
          </cell>
        </row>
        <row r="49">
          <cell r="A49" t="str">
            <v>Wisbech</v>
          </cell>
          <cell r="B49">
            <v>219</v>
          </cell>
        </row>
        <row r="50">
          <cell r="A50" t="str">
            <v>Yaxley</v>
          </cell>
          <cell r="B50">
            <v>187</v>
          </cell>
        </row>
      </sheetData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</sheetNames>
    <sheetDataSet>
      <sheetData sheetId="0">
        <row r="4">
          <cell r="A4" t="str">
            <v>Arbury Court</v>
          </cell>
          <cell r="B4">
            <v>205</v>
          </cell>
        </row>
        <row r="5">
          <cell r="A5" t="str">
            <v>Bar Hill</v>
          </cell>
          <cell r="B5">
            <v>160</v>
          </cell>
        </row>
        <row r="6">
          <cell r="A6" t="str">
            <v>Barnwell Road</v>
          </cell>
          <cell r="B6">
            <v>163</v>
          </cell>
        </row>
        <row r="7">
          <cell r="A7" t="str">
            <v>Bassingbourn</v>
          </cell>
          <cell r="B7">
            <v>38</v>
          </cell>
        </row>
        <row r="8">
          <cell r="A8" t="str">
            <v>Bottisham</v>
          </cell>
          <cell r="B8">
            <v>49</v>
          </cell>
        </row>
        <row r="9">
          <cell r="A9" t="str">
            <v>Brampton</v>
          </cell>
          <cell r="B9">
            <v>21</v>
          </cell>
        </row>
        <row r="10">
          <cell r="A10" t="str">
            <v>Buckden</v>
          </cell>
          <cell r="B10">
            <v>86</v>
          </cell>
        </row>
        <row r="11">
          <cell r="A11" t="str">
            <v>Burwell</v>
          </cell>
          <cell r="B11">
            <v>157</v>
          </cell>
        </row>
        <row r="12">
          <cell r="A12" t="str">
            <v>Cambourne</v>
          </cell>
          <cell r="B12">
            <v>427</v>
          </cell>
        </row>
        <row r="13">
          <cell r="A13" t="str">
            <v>Cambridge Central</v>
          </cell>
          <cell r="B13">
            <v>1105</v>
          </cell>
        </row>
        <row r="14">
          <cell r="A14" t="str">
            <v>Central Stock Unit</v>
          </cell>
          <cell r="B14">
            <v>23</v>
          </cell>
        </row>
        <row r="15">
          <cell r="A15" t="str">
            <v>Chatteris</v>
          </cell>
          <cell r="B15">
            <v>50</v>
          </cell>
        </row>
        <row r="16">
          <cell r="A16" t="str">
            <v>Cherry Hinton</v>
          </cell>
          <cell r="B16">
            <v>307</v>
          </cell>
        </row>
        <row r="17">
          <cell r="A17" t="str">
            <v>Clay Farm</v>
          </cell>
          <cell r="B17">
            <v>108</v>
          </cell>
        </row>
        <row r="18">
          <cell r="A18" t="str">
            <v>Comberton</v>
          </cell>
          <cell r="B18">
            <v>207</v>
          </cell>
        </row>
        <row r="19">
          <cell r="A19" t="str">
            <v>Cottenham</v>
          </cell>
          <cell r="B19">
            <v>137</v>
          </cell>
        </row>
        <row r="20">
          <cell r="A20" t="str">
            <v>Ely</v>
          </cell>
          <cell r="B20">
            <v>622</v>
          </cell>
        </row>
        <row r="21">
          <cell r="A21" t="str">
            <v>Fulbourn</v>
          </cell>
          <cell r="B21">
            <v>51</v>
          </cell>
        </row>
        <row r="22">
          <cell r="A22" t="str">
            <v>Gamlingay</v>
          </cell>
          <cell r="B22">
            <v>64</v>
          </cell>
        </row>
        <row r="23">
          <cell r="A23" t="str">
            <v>Great Shelford</v>
          </cell>
          <cell r="B23">
            <v>226</v>
          </cell>
        </row>
        <row r="24">
          <cell r="A24" t="str">
            <v>Haddenham</v>
          </cell>
          <cell r="B24">
            <v>42</v>
          </cell>
        </row>
        <row r="25">
          <cell r="A25" t="str">
            <v>Headquarters</v>
          </cell>
          <cell r="B25">
            <v>2</v>
          </cell>
        </row>
        <row r="26">
          <cell r="A26" t="str">
            <v>Histon</v>
          </cell>
          <cell r="B26">
            <v>256</v>
          </cell>
        </row>
        <row r="27">
          <cell r="A27" t="str">
            <v>Huntingdon</v>
          </cell>
          <cell r="B27">
            <v>669</v>
          </cell>
        </row>
        <row r="28">
          <cell r="A28" t="str">
            <v>Linton</v>
          </cell>
          <cell r="B28">
            <v>174</v>
          </cell>
        </row>
        <row r="29">
          <cell r="A29" t="str">
            <v>Little Downham</v>
          </cell>
          <cell r="B29">
            <v>7</v>
          </cell>
        </row>
        <row r="30">
          <cell r="A30" t="str">
            <v>Littleport</v>
          </cell>
          <cell r="B30">
            <v>343</v>
          </cell>
        </row>
        <row r="31">
          <cell r="A31" t="str">
            <v>March</v>
          </cell>
          <cell r="B31">
            <v>420</v>
          </cell>
        </row>
        <row r="32">
          <cell r="A32" t="str">
            <v>Melbourn</v>
          </cell>
          <cell r="B32">
            <v>46</v>
          </cell>
        </row>
        <row r="33">
          <cell r="A33" t="str">
            <v>Milton Road</v>
          </cell>
          <cell r="B33">
            <v>198</v>
          </cell>
        </row>
        <row r="34">
          <cell r="A34" t="str">
            <v>Mobile Libraries</v>
          </cell>
          <cell r="B34">
            <v>282</v>
          </cell>
        </row>
        <row r="35">
          <cell r="A35" t="str">
            <v>Papworth</v>
          </cell>
          <cell r="B35">
            <v>58</v>
          </cell>
        </row>
        <row r="36">
          <cell r="A36" t="str">
            <v>Prison</v>
          </cell>
          <cell r="B36">
            <v>78</v>
          </cell>
        </row>
        <row r="37">
          <cell r="A37" t="str">
            <v>Ramsey</v>
          </cell>
          <cell r="B37">
            <v>172</v>
          </cell>
        </row>
        <row r="38">
          <cell r="A38" t="str">
            <v>Rock Road</v>
          </cell>
          <cell r="B38">
            <v>384</v>
          </cell>
        </row>
        <row r="39">
          <cell r="A39" t="str">
            <v>Sawston</v>
          </cell>
          <cell r="B39">
            <v>159</v>
          </cell>
        </row>
        <row r="40">
          <cell r="A40" t="str">
            <v>Sawtry</v>
          </cell>
          <cell r="B40">
            <v>80</v>
          </cell>
        </row>
        <row r="41">
          <cell r="A41" t="str">
            <v>Soham</v>
          </cell>
          <cell r="B41">
            <v>144</v>
          </cell>
        </row>
        <row r="42">
          <cell r="A42" t="str">
            <v>Somersham</v>
          </cell>
          <cell r="B42">
            <v>69</v>
          </cell>
        </row>
        <row r="43">
          <cell r="A43" t="str">
            <v>St Ives</v>
          </cell>
          <cell r="B43">
            <v>913</v>
          </cell>
        </row>
        <row r="44">
          <cell r="A44" t="str">
            <v>St Neots</v>
          </cell>
          <cell r="B44">
            <v>923</v>
          </cell>
        </row>
        <row r="45">
          <cell r="A45" t="str">
            <v>Swavesey</v>
          </cell>
          <cell r="B45">
            <v>37</v>
          </cell>
        </row>
        <row r="46">
          <cell r="A46" t="str">
            <v>Warboys</v>
          </cell>
          <cell r="B46">
            <v>117</v>
          </cell>
        </row>
        <row r="47">
          <cell r="A47" t="str">
            <v>Waterbeach</v>
          </cell>
          <cell r="B47">
            <v>91</v>
          </cell>
        </row>
        <row r="48">
          <cell r="A48" t="str">
            <v>Whittlesey</v>
          </cell>
          <cell r="B48">
            <v>123</v>
          </cell>
        </row>
        <row r="49">
          <cell r="A49" t="str">
            <v>Willingham</v>
          </cell>
          <cell r="B49">
            <v>169</v>
          </cell>
        </row>
        <row r="50">
          <cell r="A50" t="str">
            <v>Wisbech</v>
          </cell>
          <cell r="B50">
            <v>187</v>
          </cell>
        </row>
        <row r="51">
          <cell r="A51" t="str">
            <v>Yaxley</v>
          </cell>
          <cell r="B51">
            <v>168</v>
          </cell>
        </row>
      </sheetData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</sheetNames>
    <sheetDataSet>
      <sheetData sheetId="0">
        <row r="3">
          <cell r="B3" t="str">
            <v>Total</v>
          </cell>
        </row>
        <row r="5">
          <cell r="A5" t="str">
            <v>Arbury Court</v>
          </cell>
          <cell r="B5">
            <v>54</v>
          </cell>
          <cell r="C5">
            <v>34</v>
          </cell>
          <cell r="D5">
            <v>13</v>
          </cell>
        </row>
        <row r="6">
          <cell r="A6" t="str">
            <v>Bar Hill</v>
          </cell>
          <cell r="B6">
            <v>17</v>
          </cell>
          <cell r="C6">
            <v>12</v>
          </cell>
          <cell r="D6">
            <v>5</v>
          </cell>
        </row>
        <row r="7">
          <cell r="A7" t="str">
            <v>Barnwell Road</v>
          </cell>
          <cell r="B7">
            <v>17</v>
          </cell>
          <cell r="C7">
            <v>12</v>
          </cell>
          <cell r="D7">
            <v>4</v>
          </cell>
        </row>
        <row r="8">
          <cell r="A8" t="str">
            <v>Bottisham</v>
          </cell>
          <cell r="B8">
            <v>1</v>
          </cell>
          <cell r="C8">
            <v>1</v>
          </cell>
          <cell r="D8">
            <v>0</v>
          </cell>
        </row>
        <row r="9">
          <cell r="A9" t="str">
            <v>Brampton</v>
          </cell>
          <cell r="B9">
            <v>5</v>
          </cell>
          <cell r="C9">
            <v>3</v>
          </cell>
          <cell r="D9">
            <v>2</v>
          </cell>
        </row>
        <row r="10">
          <cell r="A10" t="str">
            <v>Buckden</v>
          </cell>
          <cell r="B10">
            <v>7</v>
          </cell>
          <cell r="C10">
            <v>5</v>
          </cell>
          <cell r="D10">
            <v>2</v>
          </cell>
        </row>
        <row r="11">
          <cell r="A11" t="str">
            <v>Burwell</v>
          </cell>
          <cell r="B11">
            <v>13</v>
          </cell>
          <cell r="C11">
            <v>8</v>
          </cell>
          <cell r="D11">
            <v>5</v>
          </cell>
        </row>
        <row r="12">
          <cell r="A12" t="str">
            <v>Cambourne</v>
          </cell>
          <cell r="B12">
            <v>40</v>
          </cell>
          <cell r="C12">
            <v>23</v>
          </cell>
          <cell r="D12">
            <v>17</v>
          </cell>
        </row>
        <row r="13">
          <cell r="A13" t="str">
            <v>Cambridge Central</v>
          </cell>
          <cell r="B13">
            <v>478</v>
          </cell>
          <cell r="C13">
            <v>378</v>
          </cell>
          <cell r="D13">
            <v>74</v>
          </cell>
        </row>
        <row r="14">
          <cell r="A14" t="str">
            <v>Chatteris</v>
          </cell>
          <cell r="B14">
            <v>7</v>
          </cell>
          <cell r="C14">
            <v>2</v>
          </cell>
          <cell r="D14">
            <v>5</v>
          </cell>
        </row>
        <row r="15">
          <cell r="A15" t="str">
            <v>Cherry Hinton</v>
          </cell>
          <cell r="B15">
            <v>28</v>
          </cell>
          <cell r="C15">
            <v>17</v>
          </cell>
          <cell r="D15">
            <v>9</v>
          </cell>
        </row>
        <row r="16">
          <cell r="A16" t="str">
            <v>Clay Farm</v>
          </cell>
          <cell r="B16">
            <v>46</v>
          </cell>
          <cell r="C16">
            <v>25</v>
          </cell>
          <cell r="D16">
            <v>21</v>
          </cell>
        </row>
        <row r="17">
          <cell r="A17" t="str">
            <v>Cottenham</v>
          </cell>
          <cell r="B17">
            <v>15</v>
          </cell>
          <cell r="C17">
            <v>8</v>
          </cell>
          <cell r="D17">
            <v>6</v>
          </cell>
        </row>
        <row r="18">
          <cell r="A18" t="str">
            <v>Ely</v>
          </cell>
          <cell r="B18">
            <v>104</v>
          </cell>
          <cell r="C18">
            <v>70</v>
          </cell>
          <cell r="D18">
            <v>31</v>
          </cell>
        </row>
        <row r="19">
          <cell r="A19" t="str">
            <v>Fulbourn</v>
          </cell>
          <cell r="B19">
            <v>5</v>
          </cell>
          <cell r="C19">
            <v>3</v>
          </cell>
          <cell r="D19">
            <v>2</v>
          </cell>
        </row>
        <row r="20">
          <cell r="A20" t="str">
            <v>Gamlingay</v>
          </cell>
          <cell r="B20">
            <v>1</v>
          </cell>
          <cell r="C20">
            <v>1</v>
          </cell>
          <cell r="D20">
            <v>0</v>
          </cell>
        </row>
        <row r="21">
          <cell r="A21" t="str">
            <v>Great Shelford</v>
          </cell>
          <cell r="B21">
            <v>15</v>
          </cell>
          <cell r="C21">
            <v>11</v>
          </cell>
          <cell r="D21">
            <v>4</v>
          </cell>
        </row>
        <row r="22">
          <cell r="A22" t="str">
            <v>Haddenham</v>
          </cell>
          <cell r="B22">
            <v>6</v>
          </cell>
          <cell r="C22">
            <v>1</v>
          </cell>
          <cell r="D22">
            <v>5</v>
          </cell>
        </row>
        <row r="23">
          <cell r="A23" t="str">
            <v>Histon</v>
          </cell>
          <cell r="B23">
            <v>25</v>
          </cell>
          <cell r="C23">
            <v>11</v>
          </cell>
          <cell r="D23">
            <v>13</v>
          </cell>
        </row>
        <row r="24">
          <cell r="A24" t="str">
            <v>Huntingdon</v>
          </cell>
          <cell r="B24">
            <v>135</v>
          </cell>
          <cell r="C24">
            <v>75</v>
          </cell>
          <cell r="D24">
            <v>56</v>
          </cell>
        </row>
        <row r="25">
          <cell r="A25" t="str">
            <v>Linton</v>
          </cell>
          <cell r="B25">
            <v>7</v>
          </cell>
          <cell r="C25">
            <v>3</v>
          </cell>
          <cell r="D25">
            <v>4</v>
          </cell>
        </row>
        <row r="26">
          <cell r="A26" t="str">
            <v>Littleport</v>
          </cell>
          <cell r="B26">
            <v>14</v>
          </cell>
          <cell r="C26">
            <v>9</v>
          </cell>
          <cell r="D26">
            <v>4</v>
          </cell>
        </row>
        <row r="27">
          <cell r="A27" t="str">
            <v>March</v>
          </cell>
          <cell r="B27">
            <v>54</v>
          </cell>
          <cell r="C27">
            <v>30</v>
          </cell>
          <cell r="D27">
            <v>24</v>
          </cell>
        </row>
        <row r="28">
          <cell r="A28" t="str">
            <v>Melbourn</v>
          </cell>
          <cell r="B28">
            <v>7</v>
          </cell>
          <cell r="C28">
            <v>4</v>
          </cell>
          <cell r="D28">
            <v>3</v>
          </cell>
        </row>
        <row r="29">
          <cell r="A29" t="str">
            <v>Milton Road</v>
          </cell>
          <cell r="B29">
            <v>2</v>
          </cell>
          <cell r="C29">
            <v>1</v>
          </cell>
          <cell r="D29">
            <v>0</v>
          </cell>
        </row>
        <row r="30">
          <cell r="A30" t="str">
            <v>Mobile Libraries</v>
          </cell>
          <cell r="B30">
            <v>31</v>
          </cell>
          <cell r="C30">
            <v>23</v>
          </cell>
          <cell r="D30">
            <v>8</v>
          </cell>
        </row>
        <row r="31">
          <cell r="A31" t="str">
            <v>Papworth</v>
          </cell>
          <cell r="B31">
            <v>12</v>
          </cell>
          <cell r="C31">
            <v>6</v>
          </cell>
          <cell r="D31">
            <v>6</v>
          </cell>
        </row>
        <row r="32">
          <cell r="A32" t="str">
            <v>Ramsey</v>
          </cell>
          <cell r="B32">
            <v>21</v>
          </cell>
          <cell r="C32">
            <v>13</v>
          </cell>
          <cell r="D32">
            <v>8</v>
          </cell>
        </row>
        <row r="33">
          <cell r="A33" t="str">
            <v>Rock Road</v>
          </cell>
          <cell r="B33">
            <v>22</v>
          </cell>
          <cell r="C33">
            <v>16</v>
          </cell>
          <cell r="D33">
            <v>5</v>
          </cell>
        </row>
        <row r="34">
          <cell r="A34" t="str">
            <v>Sawston</v>
          </cell>
          <cell r="B34">
            <v>10</v>
          </cell>
          <cell r="C34">
            <v>5</v>
          </cell>
          <cell r="D34">
            <v>5</v>
          </cell>
        </row>
        <row r="35">
          <cell r="A35" t="str">
            <v>Sawtry</v>
          </cell>
          <cell r="B35">
            <v>10</v>
          </cell>
          <cell r="C35">
            <v>3</v>
          </cell>
          <cell r="D35">
            <v>7</v>
          </cell>
        </row>
        <row r="36">
          <cell r="A36" t="str">
            <v>Soham</v>
          </cell>
          <cell r="B36">
            <v>13</v>
          </cell>
          <cell r="C36">
            <v>12</v>
          </cell>
          <cell r="D36">
            <v>1</v>
          </cell>
        </row>
        <row r="37">
          <cell r="A37" t="str">
            <v>Somersham</v>
          </cell>
          <cell r="B37">
            <v>1</v>
          </cell>
          <cell r="C37">
            <v>0</v>
          </cell>
          <cell r="D37">
            <v>1</v>
          </cell>
        </row>
        <row r="38">
          <cell r="A38" t="str">
            <v>St Ives</v>
          </cell>
          <cell r="B38">
            <v>76</v>
          </cell>
          <cell r="C38">
            <v>51</v>
          </cell>
          <cell r="D38">
            <v>25</v>
          </cell>
        </row>
        <row r="39">
          <cell r="A39" t="str">
            <v>St Neots</v>
          </cell>
          <cell r="B39">
            <v>101</v>
          </cell>
          <cell r="C39">
            <v>61</v>
          </cell>
          <cell r="D39">
            <v>37</v>
          </cell>
        </row>
        <row r="40">
          <cell r="A40" t="str">
            <v>Swavesey</v>
          </cell>
          <cell r="B40">
            <v>3</v>
          </cell>
          <cell r="C40">
            <v>2</v>
          </cell>
          <cell r="D40">
            <v>1</v>
          </cell>
        </row>
        <row r="41">
          <cell r="A41" t="str">
            <v>Warboys</v>
          </cell>
          <cell r="B41">
            <v>5</v>
          </cell>
          <cell r="C41">
            <v>2</v>
          </cell>
          <cell r="D41">
            <v>3</v>
          </cell>
        </row>
        <row r="42">
          <cell r="A42" t="str">
            <v>Waterbeach</v>
          </cell>
          <cell r="B42">
            <v>5</v>
          </cell>
          <cell r="C42">
            <v>2</v>
          </cell>
          <cell r="D42">
            <v>3</v>
          </cell>
        </row>
        <row r="43">
          <cell r="A43" t="str">
            <v>Whittlesey</v>
          </cell>
          <cell r="B43">
            <v>20</v>
          </cell>
          <cell r="C43">
            <v>13</v>
          </cell>
          <cell r="D43">
            <v>7</v>
          </cell>
        </row>
        <row r="44">
          <cell r="A44" t="str">
            <v>Willingham</v>
          </cell>
          <cell r="B44">
            <v>9</v>
          </cell>
          <cell r="C44">
            <v>5</v>
          </cell>
          <cell r="D44">
            <v>3</v>
          </cell>
        </row>
        <row r="45">
          <cell r="A45" t="str">
            <v>Wisbech</v>
          </cell>
          <cell r="B45">
            <v>93</v>
          </cell>
          <cell r="C45">
            <v>65</v>
          </cell>
          <cell r="D45">
            <v>25</v>
          </cell>
        </row>
        <row r="46">
          <cell r="A46" t="str">
            <v>Yaxley</v>
          </cell>
          <cell r="B46">
            <v>13</v>
          </cell>
          <cell r="C46">
            <v>5</v>
          </cell>
          <cell r="D46">
            <v>8</v>
          </cell>
        </row>
      </sheetData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</sheetNames>
    <sheetDataSet>
      <sheetData sheetId="0">
        <row r="5">
          <cell r="A5" t="str">
            <v>Arbury Court</v>
          </cell>
          <cell r="B5">
            <v>53</v>
          </cell>
          <cell r="C5">
            <v>39</v>
          </cell>
          <cell r="D5">
            <v>13</v>
          </cell>
        </row>
        <row r="6">
          <cell r="A6" t="str">
            <v>Bar Hill</v>
          </cell>
          <cell r="B6">
            <v>9</v>
          </cell>
          <cell r="C6">
            <v>3</v>
          </cell>
          <cell r="D6">
            <v>6</v>
          </cell>
        </row>
        <row r="7">
          <cell r="A7" t="str">
            <v>Barnwell Road</v>
          </cell>
          <cell r="B7">
            <v>18</v>
          </cell>
          <cell r="C7">
            <v>15</v>
          </cell>
          <cell r="D7">
            <v>3</v>
          </cell>
        </row>
        <row r="8">
          <cell r="A8" t="str">
            <v>Bassingbourn</v>
          </cell>
          <cell r="B8">
            <v>3</v>
          </cell>
          <cell r="C8">
            <v>3</v>
          </cell>
          <cell r="D8">
            <v>0</v>
          </cell>
        </row>
        <row r="9">
          <cell r="A9" t="str">
            <v>Bottisham</v>
          </cell>
          <cell r="B9">
            <v>3</v>
          </cell>
          <cell r="C9">
            <v>1</v>
          </cell>
          <cell r="D9">
            <v>2</v>
          </cell>
        </row>
        <row r="10">
          <cell r="A10" t="str">
            <v>Brampton Community</v>
          </cell>
          <cell r="B10">
            <v>2</v>
          </cell>
          <cell r="C10">
            <v>1</v>
          </cell>
          <cell r="D10">
            <v>0</v>
          </cell>
        </row>
        <row r="11">
          <cell r="A11" t="str">
            <v>Buckden</v>
          </cell>
          <cell r="B11">
            <v>4</v>
          </cell>
          <cell r="C11">
            <v>2</v>
          </cell>
          <cell r="D11">
            <v>2</v>
          </cell>
        </row>
        <row r="12">
          <cell r="A12" t="str">
            <v>Burwell</v>
          </cell>
          <cell r="B12">
            <v>10</v>
          </cell>
          <cell r="C12">
            <v>7</v>
          </cell>
          <cell r="D12">
            <v>3</v>
          </cell>
        </row>
        <row r="13">
          <cell r="A13" t="str">
            <v>Cambourne</v>
          </cell>
          <cell r="B13">
            <v>34</v>
          </cell>
          <cell r="C13">
            <v>21</v>
          </cell>
          <cell r="D13">
            <v>13</v>
          </cell>
        </row>
        <row r="14">
          <cell r="A14" t="str">
            <v>Cambridge Central</v>
          </cell>
          <cell r="B14">
            <v>530</v>
          </cell>
          <cell r="C14">
            <v>422</v>
          </cell>
          <cell r="D14">
            <v>103</v>
          </cell>
        </row>
        <row r="15">
          <cell r="A15" t="str">
            <v>Chatteris</v>
          </cell>
          <cell r="B15">
            <v>30</v>
          </cell>
          <cell r="C15">
            <v>14</v>
          </cell>
          <cell r="D15">
            <v>16</v>
          </cell>
        </row>
        <row r="16">
          <cell r="A16" t="str">
            <v>Cherry Hinton</v>
          </cell>
          <cell r="B16">
            <v>47</v>
          </cell>
          <cell r="C16">
            <v>34</v>
          </cell>
          <cell r="D16">
            <v>13</v>
          </cell>
        </row>
        <row r="17">
          <cell r="A17" t="str">
            <v>Clay Farm</v>
          </cell>
          <cell r="B17">
            <v>26</v>
          </cell>
          <cell r="C17">
            <v>17</v>
          </cell>
          <cell r="D17">
            <v>9</v>
          </cell>
        </row>
        <row r="18">
          <cell r="A18" t="str">
            <v>Comberton</v>
          </cell>
          <cell r="B18">
            <v>2</v>
          </cell>
          <cell r="C18">
            <v>1</v>
          </cell>
          <cell r="D18">
            <v>1</v>
          </cell>
        </row>
        <row r="19">
          <cell r="A19" t="str">
            <v>Cottenham</v>
          </cell>
          <cell r="B19">
            <v>12</v>
          </cell>
          <cell r="C19">
            <v>7</v>
          </cell>
          <cell r="D19">
            <v>5</v>
          </cell>
        </row>
        <row r="20">
          <cell r="A20" t="str">
            <v>Ely</v>
          </cell>
          <cell r="B20">
            <v>94</v>
          </cell>
          <cell r="C20">
            <v>58</v>
          </cell>
          <cell r="D20">
            <v>35</v>
          </cell>
        </row>
        <row r="21">
          <cell r="A21" t="str">
            <v>Fulbourn</v>
          </cell>
          <cell r="B21">
            <v>3</v>
          </cell>
          <cell r="C21">
            <v>2</v>
          </cell>
          <cell r="D21">
            <v>1</v>
          </cell>
        </row>
        <row r="22">
          <cell r="A22" t="str">
            <v>Gamlingay</v>
          </cell>
          <cell r="B22">
            <v>7</v>
          </cell>
          <cell r="C22">
            <v>7</v>
          </cell>
          <cell r="D22">
            <v>0</v>
          </cell>
        </row>
        <row r="23">
          <cell r="A23" t="str">
            <v>Great Shelford</v>
          </cell>
          <cell r="B23">
            <v>13</v>
          </cell>
          <cell r="C23">
            <v>7</v>
          </cell>
          <cell r="D23">
            <v>6</v>
          </cell>
        </row>
        <row r="24">
          <cell r="A24" t="str">
            <v>Haddenham</v>
          </cell>
          <cell r="B24">
            <v>1</v>
          </cell>
          <cell r="C24">
            <v>1</v>
          </cell>
          <cell r="D24">
            <v>0</v>
          </cell>
        </row>
        <row r="25">
          <cell r="A25" t="str">
            <v>Histon</v>
          </cell>
          <cell r="B25">
            <v>14</v>
          </cell>
          <cell r="C25">
            <v>7</v>
          </cell>
          <cell r="D25">
            <v>7</v>
          </cell>
        </row>
        <row r="26">
          <cell r="A26" t="str">
            <v>Huntingdon</v>
          </cell>
          <cell r="B26">
            <v>111</v>
          </cell>
          <cell r="C26">
            <v>83</v>
          </cell>
          <cell r="D26">
            <v>28</v>
          </cell>
        </row>
        <row r="27">
          <cell r="A27" t="str">
            <v>Linton</v>
          </cell>
          <cell r="B27">
            <v>12</v>
          </cell>
          <cell r="C27">
            <v>7</v>
          </cell>
          <cell r="D27">
            <v>5</v>
          </cell>
        </row>
        <row r="28">
          <cell r="A28" t="str">
            <v>Littleport</v>
          </cell>
          <cell r="B28">
            <v>12</v>
          </cell>
          <cell r="C28">
            <v>6</v>
          </cell>
          <cell r="D28">
            <v>6</v>
          </cell>
        </row>
        <row r="29">
          <cell r="A29" t="str">
            <v>March</v>
          </cell>
          <cell r="B29">
            <v>56</v>
          </cell>
          <cell r="C29">
            <v>36</v>
          </cell>
          <cell r="D29">
            <v>19</v>
          </cell>
        </row>
        <row r="30">
          <cell r="A30" t="str">
            <v>Melbourn</v>
          </cell>
          <cell r="B30">
            <v>9</v>
          </cell>
          <cell r="C30">
            <v>4</v>
          </cell>
          <cell r="D30">
            <v>5</v>
          </cell>
        </row>
        <row r="31">
          <cell r="A31" t="str">
            <v>Milton Road</v>
          </cell>
          <cell r="B31">
            <v>1</v>
          </cell>
          <cell r="C31">
            <v>0</v>
          </cell>
          <cell r="D31">
            <v>1</v>
          </cell>
        </row>
        <row r="32">
          <cell r="A32" t="str">
            <v>Mobile Libraries</v>
          </cell>
          <cell r="B32">
            <v>12</v>
          </cell>
          <cell r="C32">
            <v>7</v>
          </cell>
          <cell r="D32">
            <v>5</v>
          </cell>
        </row>
        <row r="33">
          <cell r="A33" t="str">
            <v>Papworth</v>
          </cell>
          <cell r="B33">
            <v>10</v>
          </cell>
          <cell r="C33">
            <v>6</v>
          </cell>
          <cell r="D33">
            <v>4</v>
          </cell>
        </row>
        <row r="34">
          <cell r="A34" t="str">
            <v>Ramsey</v>
          </cell>
          <cell r="B34">
            <v>24</v>
          </cell>
          <cell r="C34">
            <v>15</v>
          </cell>
          <cell r="D34">
            <v>9</v>
          </cell>
        </row>
        <row r="35">
          <cell r="A35" t="str">
            <v>Rock Road</v>
          </cell>
          <cell r="B35">
            <v>21</v>
          </cell>
          <cell r="C35">
            <v>10</v>
          </cell>
          <cell r="D35">
            <v>11</v>
          </cell>
        </row>
        <row r="36">
          <cell r="A36" t="str">
            <v>Sawston</v>
          </cell>
          <cell r="B36">
            <v>15</v>
          </cell>
          <cell r="C36">
            <v>7</v>
          </cell>
          <cell r="D36">
            <v>8</v>
          </cell>
        </row>
        <row r="37">
          <cell r="A37" t="str">
            <v>Sawtry</v>
          </cell>
          <cell r="B37">
            <v>7</v>
          </cell>
          <cell r="C37">
            <v>3</v>
          </cell>
          <cell r="D37">
            <v>4</v>
          </cell>
        </row>
        <row r="38">
          <cell r="A38" t="str">
            <v>Soham</v>
          </cell>
          <cell r="B38">
            <v>19</v>
          </cell>
          <cell r="C38">
            <v>11</v>
          </cell>
          <cell r="D38">
            <v>8</v>
          </cell>
        </row>
        <row r="39">
          <cell r="A39" t="str">
            <v>Somersham</v>
          </cell>
          <cell r="B39">
            <v>1</v>
          </cell>
          <cell r="C39">
            <v>1</v>
          </cell>
          <cell r="D39">
            <v>0</v>
          </cell>
        </row>
        <row r="40">
          <cell r="A40" t="str">
            <v>St Ives</v>
          </cell>
          <cell r="B40">
            <v>79</v>
          </cell>
          <cell r="C40">
            <v>50</v>
          </cell>
          <cell r="D40">
            <v>29</v>
          </cell>
        </row>
        <row r="41">
          <cell r="A41" t="str">
            <v>St Neots</v>
          </cell>
          <cell r="B41">
            <v>79</v>
          </cell>
          <cell r="C41">
            <v>56</v>
          </cell>
          <cell r="D41">
            <v>23</v>
          </cell>
        </row>
        <row r="42">
          <cell r="A42" t="str">
            <v>Swavesey</v>
          </cell>
          <cell r="B42">
            <v>2</v>
          </cell>
          <cell r="C42">
            <v>0</v>
          </cell>
          <cell r="D42">
            <v>2</v>
          </cell>
        </row>
        <row r="43">
          <cell r="A43" t="str">
            <v>Warboys</v>
          </cell>
          <cell r="B43">
            <v>10</v>
          </cell>
          <cell r="C43">
            <v>6</v>
          </cell>
          <cell r="D43">
            <v>4</v>
          </cell>
        </row>
        <row r="44">
          <cell r="A44" t="str">
            <v>Waterbeach</v>
          </cell>
          <cell r="B44">
            <v>3</v>
          </cell>
          <cell r="C44">
            <v>1</v>
          </cell>
          <cell r="D44">
            <v>2</v>
          </cell>
        </row>
        <row r="45">
          <cell r="A45" t="str">
            <v>Whittlesey</v>
          </cell>
          <cell r="B45">
            <v>17</v>
          </cell>
          <cell r="C45">
            <v>15</v>
          </cell>
          <cell r="D45">
            <v>2</v>
          </cell>
        </row>
        <row r="46">
          <cell r="A46" t="str">
            <v>Willingham</v>
          </cell>
          <cell r="B46">
            <v>7</v>
          </cell>
          <cell r="C46">
            <v>6</v>
          </cell>
          <cell r="D46">
            <v>1</v>
          </cell>
        </row>
      </sheetData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</sheetNames>
    <sheetDataSet>
      <sheetData sheetId="0">
        <row r="4">
          <cell r="A4" t="str">
            <v>Arbury Court</v>
          </cell>
          <cell r="B4">
            <v>44</v>
          </cell>
          <cell r="C4">
            <v>27</v>
          </cell>
          <cell r="D4">
            <v>17</v>
          </cell>
        </row>
        <row r="5">
          <cell r="A5" t="str">
            <v>Bar Hill</v>
          </cell>
          <cell r="B5">
            <v>28</v>
          </cell>
          <cell r="C5">
            <v>5</v>
          </cell>
          <cell r="D5">
            <v>23</v>
          </cell>
        </row>
        <row r="6">
          <cell r="A6" t="str">
            <v>Barnwell Road</v>
          </cell>
          <cell r="B6">
            <v>20</v>
          </cell>
          <cell r="C6">
            <v>13</v>
          </cell>
          <cell r="D6">
            <v>7</v>
          </cell>
        </row>
        <row r="7">
          <cell r="A7" t="str">
            <v>Bassingbourn</v>
          </cell>
          <cell r="B7">
            <v>4</v>
          </cell>
          <cell r="C7">
            <v>2</v>
          </cell>
          <cell r="D7">
            <v>2</v>
          </cell>
        </row>
        <row r="8">
          <cell r="A8" t="str">
            <v>Bottisham</v>
          </cell>
          <cell r="B8">
            <v>7</v>
          </cell>
          <cell r="C8">
            <v>3</v>
          </cell>
          <cell r="D8">
            <v>4</v>
          </cell>
        </row>
        <row r="9">
          <cell r="A9" t="str">
            <v>Brampton</v>
          </cell>
          <cell r="B9">
            <v>0</v>
          </cell>
          <cell r="C9">
            <v>0</v>
          </cell>
          <cell r="D9">
            <v>0</v>
          </cell>
        </row>
        <row r="10">
          <cell r="A10" t="str">
            <v>Buckden</v>
          </cell>
          <cell r="B10">
            <v>13</v>
          </cell>
          <cell r="C10">
            <v>7</v>
          </cell>
          <cell r="D10">
            <v>6</v>
          </cell>
        </row>
        <row r="11">
          <cell r="A11" t="str">
            <v>Burwell</v>
          </cell>
          <cell r="B11">
            <v>7</v>
          </cell>
          <cell r="C11">
            <v>6</v>
          </cell>
          <cell r="D11">
            <v>1</v>
          </cell>
        </row>
        <row r="12">
          <cell r="A12" t="str">
            <v>Cambourne</v>
          </cell>
          <cell r="B12">
            <v>45</v>
          </cell>
          <cell r="C12">
            <v>27</v>
          </cell>
          <cell r="D12">
            <v>18</v>
          </cell>
        </row>
        <row r="13">
          <cell r="A13" t="str">
            <v>Cambridge Central</v>
          </cell>
          <cell r="B13">
            <v>471</v>
          </cell>
          <cell r="C13">
            <v>390</v>
          </cell>
          <cell r="D13">
            <v>79</v>
          </cell>
        </row>
        <row r="14">
          <cell r="A14" t="str">
            <v>Chatteris</v>
          </cell>
          <cell r="B14">
            <v>10</v>
          </cell>
          <cell r="C14">
            <v>4</v>
          </cell>
          <cell r="D14">
            <v>6</v>
          </cell>
        </row>
        <row r="15">
          <cell r="A15" t="str">
            <v>Cherry Hinton</v>
          </cell>
          <cell r="B15">
            <v>52</v>
          </cell>
          <cell r="C15">
            <v>24</v>
          </cell>
          <cell r="D15">
            <v>28</v>
          </cell>
        </row>
        <row r="16">
          <cell r="A16" t="str">
            <v>Clay Farm</v>
          </cell>
          <cell r="B16">
            <v>17</v>
          </cell>
          <cell r="C16">
            <v>11</v>
          </cell>
          <cell r="D16">
            <v>6</v>
          </cell>
        </row>
        <row r="17">
          <cell r="A17" t="str">
            <v>Comberton</v>
          </cell>
          <cell r="B17">
            <v>6</v>
          </cell>
          <cell r="C17">
            <v>4</v>
          </cell>
          <cell r="D17">
            <v>2</v>
          </cell>
        </row>
        <row r="18">
          <cell r="A18" t="str">
            <v>Cottenham</v>
          </cell>
          <cell r="B18">
            <v>3</v>
          </cell>
          <cell r="C18">
            <v>3</v>
          </cell>
          <cell r="D18">
            <v>0</v>
          </cell>
        </row>
        <row r="19">
          <cell r="A19" t="str">
            <v>Ely</v>
          </cell>
          <cell r="B19">
            <v>87</v>
          </cell>
          <cell r="C19">
            <v>67</v>
          </cell>
          <cell r="D19">
            <v>20</v>
          </cell>
        </row>
        <row r="20">
          <cell r="A20" t="str">
            <v>Fulbourn</v>
          </cell>
          <cell r="B20">
            <v>6</v>
          </cell>
          <cell r="C20">
            <v>2</v>
          </cell>
          <cell r="D20">
            <v>4</v>
          </cell>
        </row>
        <row r="21">
          <cell r="A21" t="str">
            <v>Gamlingay</v>
          </cell>
          <cell r="B21">
            <v>2</v>
          </cell>
          <cell r="C21">
            <v>1</v>
          </cell>
          <cell r="D21">
            <v>1</v>
          </cell>
        </row>
        <row r="22">
          <cell r="A22" t="str">
            <v>Great Shelford</v>
          </cell>
          <cell r="B22">
            <v>18</v>
          </cell>
          <cell r="C22">
            <v>13</v>
          </cell>
          <cell r="D22">
            <v>5</v>
          </cell>
        </row>
        <row r="23">
          <cell r="A23" t="str">
            <v>Haddenham</v>
          </cell>
          <cell r="B23">
            <v>3</v>
          </cell>
          <cell r="C23">
            <v>1</v>
          </cell>
          <cell r="D23">
            <v>2</v>
          </cell>
        </row>
        <row r="24">
          <cell r="A24" t="str">
            <v>Histon</v>
          </cell>
          <cell r="B24">
            <v>48</v>
          </cell>
          <cell r="C24">
            <v>10</v>
          </cell>
          <cell r="D24">
            <v>38</v>
          </cell>
        </row>
        <row r="25">
          <cell r="A25" t="str">
            <v>Huntingdon</v>
          </cell>
          <cell r="B25">
            <v>117</v>
          </cell>
          <cell r="C25">
            <v>80</v>
          </cell>
          <cell r="D25">
            <v>37</v>
          </cell>
        </row>
        <row r="26">
          <cell r="A26" t="str">
            <v>Linton</v>
          </cell>
          <cell r="B26">
            <v>12</v>
          </cell>
          <cell r="C26">
            <v>7</v>
          </cell>
          <cell r="D26">
            <v>5</v>
          </cell>
        </row>
        <row r="27">
          <cell r="A27" t="str">
            <v>Littleport</v>
          </cell>
          <cell r="B27">
            <v>21</v>
          </cell>
          <cell r="C27">
            <v>10</v>
          </cell>
          <cell r="D27">
            <v>11</v>
          </cell>
        </row>
        <row r="28">
          <cell r="A28" t="str">
            <v>March</v>
          </cell>
          <cell r="B28">
            <v>77</v>
          </cell>
          <cell r="C28">
            <v>33</v>
          </cell>
          <cell r="D28">
            <v>44</v>
          </cell>
        </row>
        <row r="29">
          <cell r="A29" t="str">
            <v>Melbourn</v>
          </cell>
          <cell r="B29">
            <v>10</v>
          </cell>
          <cell r="C29">
            <v>3</v>
          </cell>
          <cell r="D29">
            <v>7</v>
          </cell>
        </row>
        <row r="30">
          <cell r="A30" t="str">
            <v>Milton Road</v>
          </cell>
          <cell r="B30">
            <v>23</v>
          </cell>
          <cell r="C30">
            <v>16</v>
          </cell>
          <cell r="D30">
            <v>7</v>
          </cell>
        </row>
        <row r="31">
          <cell r="A31" t="str">
            <v>Mobile Libraries</v>
          </cell>
          <cell r="B31">
            <v>16</v>
          </cell>
          <cell r="C31">
            <v>10</v>
          </cell>
          <cell r="D31">
            <v>5</v>
          </cell>
        </row>
        <row r="32">
          <cell r="A32" t="str">
            <v>Papworth</v>
          </cell>
          <cell r="B32">
            <v>6</v>
          </cell>
          <cell r="C32">
            <v>3</v>
          </cell>
          <cell r="D32">
            <v>3</v>
          </cell>
        </row>
        <row r="33">
          <cell r="A33" t="str">
            <v>Ramsey</v>
          </cell>
          <cell r="B33">
            <v>8</v>
          </cell>
          <cell r="C33">
            <v>7</v>
          </cell>
          <cell r="D33">
            <v>1</v>
          </cell>
        </row>
        <row r="34">
          <cell r="A34" t="str">
            <v>Rock Road</v>
          </cell>
          <cell r="B34">
            <v>17</v>
          </cell>
          <cell r="C34">
            <v>10</v>
          </cell>
          <cell r="D34">
            <v>7</v>
          </cell>
        </row>
        <row r="35">
          <cell r="A35" t="str">
            <v>Sawston</v>
          </cell>
          <cell r="B35">
            <v>11</v>
          </cell>
          <cell r="C35">
            <v>6</v>
          </cell>
          <cell r="D35">
            <v>5</v>
          </cell>
        </row>
        <row r="36">
          <cell r="A36" t="str">
            <v>Sawtry</v>
          </cell>
          <cell r="B36">
            <v>11</v>
          </cell>
          <cell r="C36">
            <v>3</v>
          </cell>
          <cell r="D36">
            <v>8</v>
          </cell>
        </row>
        <row r="37">
          <cell r="A37" t="str">
            <v>Soham</v>
          </cell>
          <cell r="B37">
            <v>7</v>
          </cell>
          <cell r="C37">
            <v>6</v>
          </cell>
          <cell r="D37">
            <v>1</v>
          </cell>
        </row>
        <row r="38">
          <cell r="A38" t="str">
            <v>Somersham</v>
          </cell>
          <cell r="B38">
            <v>1</v>
          </cell>
          <cell r="C38">
            <v>1</v>
          </cell>
          <cell r="D38">
            <v>0</v>
          </cell>
        </row>
        <row r="39">
          <cell r="A39" t="str">
            <v>St Ives</v>
          </cell>
          <cell r="B39">
            <v>42</v>
          </cell>
          <cell r="C39">
            <v>24</v>
          </cell>
          <cell r="D39">
            <v>18</v>
          </cell>
        </row>
        <row r="40">
          <cell r="A40" t="str">
            <v>St Neots</v>
          </cell>
          <cell r="B40">
            <v>97</v>
          </cell>
          <cell r="C40">
            <v>46</v>
          </cell>
          <cell r="D40">
            <v>51</v>
          </cell>
        </row>
        <row r="41">
          <cell r="A41" t="str">
            <v>Swavesey</v>
          </cell>
          <cell r="B41">
            <v>4</v>
          </cell>
          <cell r="C41">
            <v>1</v>
          </cell>
          <cell r="D41">
            <v>3</v>
          </cell>
        </row>
        <row r="42">
          <cell r="A42" t="str">
            <v>Warboys</v>
          </cell>
          <cell r="B42">
            <v>4</v>
          </cell>
          <cell r="C42">
            <v>4</v>
          </cell>
          <cell r="D42">
            <v>0</v>
          </cell>
        </row>
        <row r="43">
          <cell r="A43" t="str">
            <v>Waterbeach</v>
          </cell>
          <cell r="B43">
            <v>7</v>
          </cell>
          <cell r="C43">
            <v>4</v>
          </cell>
          <cell r="D43">
            <v>3</v>
          </cell>
        </row>
        <row r="44">
          <cell r="A44" t="str">
            <v>Whittlesey</v>
          </cell>
          <cell r="B44">
            <v>17</v>
          </cell>
          <cell r="C44">
            <v>12</v>
          </cell>
          <cell r="D44">
            <v>5</v>
          </cell>
        </row>
        <row r="45">
          <cell r="A45" t="str">
            <v>Willingham</v>
          </cell>
          <cell r="B45">
            <v>6</v>
          </cell>
          <cell r="C45">
            <v>4</v>
          </cell>
          <cell r="D45">
            <v>2</v>
          </cell>
        </row>
        <row r="46">
          <cell r="A46" t="str">
            <v>Wisbech</v>
          </cell>
          <cell r="B46">
            <v>98</v>
          </cell>
          <cell r="C46">
            <v>59</v>
          </cell>
          <cell r="D46">
            <v>37</v>
          </cell>
        </row>
        <row r="47">
          <cell r="A47" t="str">
            <v>Yaxley</v>
          </cell>
          <cell r="B47">
            <v>28</v>
          </cell>
          <cell r="C47">
            <v>19</v>
          </cell>
          <cell r="D47">
            <v>9</v>
          </cell>
        </row>
      </sheetData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</sheetNames>
    <sheetDataSet>
      <sheetData sheetId="0">
        <row r="5">
          <cell r="A5" t="str">
            <v>Bar Hill</v>
          </cell>
          <cell r="B5">
            <v>28</v>
          </cell>
          <cell r="C5">
            <v>15</v>
          </cell>
          <cell r="D5">
            <v>13</v>
          </cell>
          <cell r="E5">
            <v>0</v>
          </cell>
        </row>
        <row r="6">
          <cell r="A6" t="str">
            <v>Barnwell Road</v>
          </cell>
          <cell r="B6">
            <v>42</v>
          </cell>
          <cell r="C6">
            <v>11</v>
          </cell>
          <cell r="D6">
            <v>31</v>
          </cell>
          <cell r="E6">
            <v>0</v>
          </cell>
        </row>
        <row r="7">
          <cell r="A7" t="str">
            <v>Bassingbourn</v>
          </cell>
          <cell r="B7">
            <v>7</v>
          </cell>
          <cell r="C7">
            <v>1</v>
          </cell>
          <cell r="D7">
            <v>6</v>
          </cell>
          <cell r="E7">
            <v>0</v>
          </cell>
        </row>
        <row r="8">
          <cell r="A8" t="str">
            <v>Bottisham</v>
          </cell>
          <cell r="B8">
            <v>108</v>
          </cell>
          <cell r="C8">
            <v>5</v>
          </cell>
          <cell r="D8">
            <v>103</v>
          </cell>
          <cell r="E8">
            <v>0</v>
          </cell>
        </row>
        <row r="9">
          <cell r="A9" t="str">
            <v>Brampton</v>
          </cell>
          <cell r="B9">
            <v>8</v>
          </cell>
          <cell r="C9">
            <v>0</v>
          </cell>
          <cell r="D9">
            <v>8</v>
          </cell>
          <cell r="E9">
            <v>0</v>
          </cell>
        </row>
        <row r="10">
          <cell r="A10" t="str">
            <v>Buckden</v>
          </cell>
          <cell r="B10">
            <v>7</v>
          </cell>
          <cell r="C10">
            <v>5</v>
          </cell>
          <cell r="D10">
            <v>2</v>
          </cell>
          <cell r="E10">
            <v>0</v>
          </cell>
        </row>
        <row r="11">
          <cell r="A11" t="str">
            <v>Burwell</v>
          </cell>
          <cell r="B11">
            <v>15</v>
          </cell>
          <cell r="C11">
            <v>10</v>
          </cell>
          <cell r="D11">
            <v>5</v>
          </cell>
          <cell r="E11">
            <v>0</v>
          </cell>
        </row>
        <row r="12">
          <cell r="A12" t="str">
            <v>Cambourne</v>
          </cell>
          <cell r="B12">
            <v>91</v>
          </cell>
          <cell r="C12">
            <v>30</v>
          </cell>
          <cell r="D12">
            <v>59</v>
          </cell>
          <cell r="E12">
            <v>2</v>
          </cell>
        </row>
        <row r="13">
          <cell r="A13" t="str">
            <v>Cambridge Central</v>
          </cell>
          <cell r="B13">
            <v>660</v>
          </cell>
          <cell r="C13">
            <v>480</v>
          </cell>
          <cell r="D13">
            <v>177</v>
          </cell>
          <cell r="E13">
            <v>3</v>
          </cell>
        </row>
        <row r="14">
          <cell r="A14" t="str">
            <v>Chatteris</v>
          </cell>
          <cell r="B14">
            <v>39</v>
          </cell>
          <cell r="C14">
            <v>9</v>
          </cell>
          <cell r="D14">
            <v>30</v>
          </cell>
          <cell r="E14">
            <v>0</v>
          </cell>
        </row>
        <row r="15">
          <cell r="A15" t="str">
            <v>Cherry Hinton</v>
          </cell>
          <cell r="B15">
            <v>79</v>
          </cell>
          <cell r="C15">
            <v>38</v>
          </cell>
          <cell r="D15">
            <v>40</v>
          </cell>
          <cell r="E15">
            <v>1</v>
          </cell>
        </row>
        <row r="16">
          <cell r="A16" t="str">
            <v>Clay Farm</v>
          </cell>
          <cell r="B16">
            <v>47</v>
          </cell>
          <cell r="C16">
            <v>25</v>
          </cell>
          <cell r="D16">
            <v>22</v>
          </cell>
          <cell r="E16">
            <v>0</v>
          </cell>
        </row>
        <row r="17">
          <cell r="A17" t="str">
            <v>Comberton</v>
          </cell>
          <cell r="B17">
            <v>17</v>
          </cell>
          <cell r="C17">
            <v>2</v>
          </cell>
          <cell r="D17">
            <v>15</v>
          </cell>
          <cell r="E17">
            <v>0</v>
          </cell>
        </row>
        <row r="18">
          <cell r="A18" t="str">
            <v>Cottenham</v>
          </cell>
          <cell r="B18">
            <v>12</v>
          </cell>
          <cell r="C18">
            <v>3</v>
          </cell>
          <cell r="D18">
            <v>9</v>
          </cell>
          <cell r="E18">
            <v>0</v>
          </cell>
        </row>
        <row r="19">
          <cell r="A19" t="str">
            <v>Ely</v>
          </cell>
          <cell r="B19">
            <v>137</v>
          </cell>
          <cell r="C19">
            <v>72</v>
          </cell>
          <cell r="D19">
            <v>64</v>
          </cell>
          <cell r="E19">
            <v>1</v>
          </cell>
        </row>
        <row r="20">
          <cell r="A20" t="str">
            <v>Fulbourn</v>
          </cell>
          <cell r="B20">
            <v>4</v>
          </cell>
          <cell r="C20">
            <v>2</v>
          </cell>
          <cell r="D20">
            <v>2</v>
          </cell>
          <cell r="E20">
            <v>0</v>
          </cell>
        </row>
        <row r="21">
          <cell r="A21" t="str">
            <v>Gamlingay</v>
          </cell>
          <cell r="B21">
            <v>5</v>
          </cell>
          <cell r="C21">
            <v>3</v>
          </cell>
          <cell r="D21">
            <v>2</v>
          </cell>
          <cell r="E21">
            <v>0</v>
          </cell>
        </row>
        <row r="22">
          <cell r="A22" t="str">
            <v>Great Shelford</v>
          </cell>
          <cell r="B22">
            <v>40</v>
          </cell>
          <cell r="C22">
            <v>13</v>
          </cell>
          <cell r="D22">
            <v>27</v>
          </cell>
          <cell r="E22">
            <v>0</v>
          </cell>
        </row>
        <row r="23">
          <cell r="A23" t="str">
            <v>Haddenham</v>
          </cell>
          <cell r="B23">
            <v>4</v>
          </cell>
          <cell r="C23">
            <v>0</v>
          </cell>
          <cell r="D23">
            <v>4</v>
          </cell>
          <cell r="E23">
            <v>0</v>
          </cell>
        </row>
        <row r="24">
          <cell r="A24" t="str">
            <v>Histon</v>
          </cell>
          <cell r="B24">
            <v>41</v>
          </cell>
          <cell r="C24">
            <v>10</v>
          </cell>
          <cell r="D24">
            <v>31</v>
          </cell>
          <cell r="E24">
            <v>0</v>
          </cell>
        </row>
        <row r="25">
          <cell r="A25" t="str">
            <v>Huntingdon</v>
          </cell>
          <cell r="B25">
            <v>197</v>
          </cell>
          <cell r="C25">
            <v>111</v>
          </cell>
          <cell r="D25">
            <v>86</v>
          </cell>
          <cell r="E25">
            <v>0</v>
          </cell>
        </row>
        <row r="26">
          <cell r="A26" t="str">
            <v>Linton</v>
          </cell>
          <cell r="B26">
            <v>17</v>
          </cell>
          <cell r="C26">
            <v>9</v>
          </cell>
          <cell r="D26">
            <v>8</v>
          </cell>
          <cell r="E26">
            <v>0</v>
          </cell>
        </row>
        <row r="27">
          <cell r="A27" t="str">
            <v>Little Downham</v>
          </cell>
          <cell r="B27">
            <v>2</v>
          </cell>
          <cell r="C27">
            <v>2</v>
          </cell>
          <cell r="D27">
            <v>0</v>
          </cell>
          <cell r="E27">
            <v>0</v>
          </cell>
        </row>
        <row r="28">
          <cell r="A28" t="str">
            <v>Littleport</v>
          </cell>
          <cell r="B28">
            <v>24</v>
          </cell>
          <cell r="C28">
            <v>10</v>
          </cell>
          <cell r="D28">
            <v>14</v>
          </cell>
          <cell r="E28">
            <v>0</v>
          </cell>
        </row>
        <row r="29">
          <cell r="A29" t="str">
            <v>March</v>
          </cell>
          <cell r="B29">
            <v>115</v>
          </cell>
          <cell r="C29">
            <v>51</v>
          </cell>
          <cell r="D29">
            <v>62</v>
          </cell>
          <cell r="E29">
            <v>2</v>
          </cell>
        </row>
        <row r="30">
          <cell r="A30" t="str">
            <v>Melbourn</v>
          </cell>
          <cell r="B30">
            <v>11</v>
          </cell>
          <cell r="C30">
            <v>4</v>
          </cell>
          <cell r="D30">
            <v>7</v>
          </cell>
          <cell r="E30">
            <v>0</v>
          </cell>
        </row>
        <row r="31">
          <cell r="A31" t="str">
            <v>Milton Road</v>
          </cell>
          <cell r="B31">
            <v>61</v>
          </cell>
          <cell r="C31">
            <v>16</v>
          </cell>
          <cell r="D31">
            <v>45</v>
          </cell>
          <cell r="E31">
            <v>0</v>
          </cell>
        </row>
        <row r="32">
          <cell r="A32" t="str">
            <v>Mobile Libraries</v>
          </cell>
          <cell r="B32">
            <v>15</v>
          </cell>
          <cell r="C32">
            <v>7</v>
          </cell>
          <cell r="D32">
            <v>8</v>
          </cell>
          <cell r="E32">
            <v>0</v>
          </cell>
        </row>
        <row r="33">
          <cell r="A33" t="str">
            <v>Papworth</v>
          </cell>
          <cell r="B33">
            <v>28</v>
          </cell>
          <cell r="C33">
            <v>12</v>
          </cell>
          <cell r="D33">
            <v>15</v>
          </cell>
          <cell r="E33">
            <v>1</v>
          </cell>
        </row>
        <row r="34">
          <cell r="A34" t="str">
            <v>Ramsey</v>
          </cell>
          <cell r="B34">
            <v>42</v>
          </cell>
          <cell r="C34">
            <v>13</v>
          </cell>
          <cell r="D34">
            <v>29</v>
          </cell>
          <cell r="E34">
            <v>0</v>
          </cell>
        </row>
        <row r="35">
          <cell r="A35" t="str">
            <v>Rock Road</v>
          </cell>
          <cell r="B35">
            <v>37</v>
          </cell>
          <cell r="C35">
            <v>12</v>
          </cell>
          <cell r="D35">
            <v>25</v>
          </cell>
          <cell r="E35">
            <v>0</v>
          </cell>
        </row>
        <row r="36">
          <cell r="A36" t="str">
            <v>Sawston</v>
          </cell>
          <cell r="B36">
            <v>32</v>
          </cell>
          <cell r="C36">
            <v>11</v>
          </cell>
          <cell r="D36">
            <v>20</v>
          </cell>
          <cell r="E36">
            <v>1</v>
          </cell>
        </row>
        <row r="37">
          <cell r="A37" t="str">
            <v>Sawtry</v>
          </cell>
          <cell r="B37">
            <v>20</v>
          </cell>
          <cell r="C37">
            <v>7</v>
          </cell>
          <cell r="D37">
            <v>13</v>
          </cell>
          <cell r="E37">
            <v>0</v>
          </cell>
        </row>
        <row r="38">
          <cell r="A38" t="str">
            <v>Soham</v>
          </cell>
          <cell r="B38">
            <v>53</v>
          </cell>
          <cell r="C38">
            <v>14</v>
          </cell>
          <cell r="D38">
            <v>39</v>
          </cell>
          <cell r="E38">
            <v>0</v>
          </cell>
        </row>
        <row r="39">
          <cell r="A39" t="str">
            <v>Somersham</v>
          </cell>
          <cell r="B39">
            <v>1</v>
          </cell>
          <cell r="C39">
            <v>0</v>
          </cell>
          <cell r="D39">
            <v>1</v>
          </cell>
          <cell r="E39">
            <v>0</v>
          </cell>
        </row>
        <row r="40">
          <cell r="A40" t="str">
            <v>St Ives</v>
          </cell>
          <cell r="B40">
            <v>96</v>
          </cell>
          <cell r="C40">
            <v>51</v>
          </cell>
          <cell r="D40">
            <v>44</v>
          </cell>
          <cell r="E40">
            <v>1</v>
          </cell>
        </row>
        <row r="41">
          <cell r="A41" t="str">
            <v>St Neots</v>
          </cell>
          <cell r="B41">
            <v>129</v>
          </cell>
          <cell r="C41">
            <v>78</v>
          </cell>
          <cell r="D41">
            <v>51</v>
          </cell>
          <cell r="E41">
            <v>0</v>
          </cell>
        </row>
        <row r="42">
          <cell r="A42" t="str">
            <v>Swavesey</v>
          </cell>
          <cell r="B42">
            <v>3</v>
          </cell>
          <cell r="C42">
            <v>0</v>
          </cell>
          <cell r="D42">
            <v>3</v>
          </cell>
          <cell r="E42">
            <v>0</v>
          </cell>
        </row>
        <row r="43">
          <cell r="A43" t="str">
            <v>Warboys</v>
          </cell>
          <cell r="B43">
            <v>3</v>
          </cell>
          <cell r="C43">
            <v>2</v>
          </cell>
          <cell r="D43">
            <v>1</v>
          </cell>
          <cell r="E43">
            <v>0</v>
          </cell>
        </row>
        <row r="44">
          <cell r="A44" t="str">
            <v>Waterbeach</v>
          </cell>
          <cell r="B44">
            <v>18</v>
          </cell>
          <cell r="C44">
            <v>2</v>
          </cell>
          <cell r="D44">
            <v>16</v>
          </cell>
          <cell r="E44">
            <v>0</v>
          </cell>
        </row>
        <row r="45">
          <cell r="A45" t="str">
            <v>Whittlesey</v>
          </cell>
          <cell r="B45">
            <v>57</v>
          </cell>
          <cell r="C45">
            <v>18</v>
          </cell>
          <cell r="D45">
            <v>39</v>
          </cell>
          <cell r="E45">
            <v>0</v>
          </cell>
        </row>
        <row r="46">
          <cell r="A46" t="str">
            <v>Willingham</v>
          </cell>
          <cell r="B46">
            <v>3</v>
          </cell>
          <cell r="C46">
            <v>2</v>
          </cell>
          <cell r="D46">
            <v>1</v>
          </cell>
          <cell r="E46">
            <v>0</v>
          </cell>
        </row>
        <row r="47">
          <cell r="A47" t="str">
            <v>Wisbech</v>
          </cell>
          <cell r="B47">
            <v>173</v>
          </cell>
          <cell r="C47">
            <v>71</v>
          </cell>
          <cell r="D47">
            <v>102</v>
          </cell>
          <cell r="E47">
            <v>0</v>
          </cell>
        </row>
        <row r="48">
          <cell r="A48" t="str">
            <v>Yaxley</v>
          </cell>
          <cell r="B48">
            <v>61</v>
          </cell>
          <cell r="C48">
            <v>31</v>
          </cell>
          <cell r="D48">
            <v>30</v>
          </cell>
          <cell r="E48">
            <v>0</v>
          </cell>
        </row>
      </sheetData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</sheetNames>
    <sheetDataSet>
      <sheetData sheetId="0">
        <row r="4">
          <cell r="A4" t="str">
            <v>Arbury Court</v>
          </cell>
          <cell r="B4">
            <v>66</v>
          </cell>
          <cell r="C4">
            <v>37</v>
          </cell>
          <cell r="D4">
            <v>26</v>
          </cell>
          <cell r="E4">
            <v>3</v>
          </cell>
        </row>
        <row r="5">
          <cell r="A5" t="str">
            <v>Bar Hill</v>
          </cell>
          <cell r="B5">
            <v>47</v>
          </cell>
          <cell r="C5">
            <v>22</v>
          </cell>
          <cell r="D5">
            <v>25</v>
          </cell>
          <cell r="E5">
            <v>0</v>
          </cell>
        </row>
        <row r="6">
          <cell r="A6" t="str">
            <v>Barnwell Road</v>
          </cell>
          <cell r="B6">
            <v>19</v>
          </cell>
          <cell r="C6">
            <v>8</v>
          </cell>
          <cell r="D6">
            <v>11</v>
          </cell>
          <cell r="E6">
            <v>0</v>
          </cell>
        </row>
        <row r="7">
          <cell r="A7" t="str">
            <v>Bassingbourn</v>
          </cell>
          <cell r="B7">
            <v>13</v>
          </cell>
          <cell r="C7">
            <v>5</v>
          </cell>
          <cell r="D7">
            <v>8</v>
          </cell>
          <cell r="E7">
            <v>0</v>
          </cell>
        </row>
        <row r="8">
          <cell r="A8" t="str">
            <v>Bottisham</v>
          </cell>
          <cell r="B8">
            <v>4</v>
          </cell>
          <cell r="C8">
            <v>1</v>
          </cell>
          <cell r="D8">
            <v>3</v>
          </cell>
          <cell r="E8">
            <v>0</v>
          </cell>
        </row>
        <row r="9">
          <cell r="A9" t="str">
            <v>Brampton</v>
          </cell>
          <cell r="B9">
            <v>5</v>
          </cell>
          <cell r="C9">
            <v>2</v>
          </cell>
          <cell r="D9">
            <v>3</v>
          </cell>
          <cell r="E9">
            <v>0</v>
          </cell>
        </row>
        <row r="10">
          <cell r="A10" t="str">
            <v>Buckden</v>
          </cell>
          <cell r="B10">
            <v>5</v>
          </cell>
          <cell r="C10">
            <v>2</v>
          </cell>
          <cell r="D10">
            <v>3</v>
          </cell>
          <cell r="E10">
            <v>0</v>
          </cell>
        </row>
        <row r="11">
          <cell r="A11" t="str">
            <v>Burwell</v>
          </cell>
          <cell r="B11">
            <v>14</v>
          </cell>
          <cell r="C11">
            <v>5</v>
          </cell>
          <cell r="D11">
            <v>9</v>
          </cell>
          <cell r="E11">
            <v>0</v>
          </cell>
        </row>
        <row r="12">
          <cell r="A12" t="str">
            <v>Cambourne</v>
          </cell>
          <cell r="B12">
            <v>58</v>
          </cell>
          <cell r="C12">
            <v>21</v>
          </cell>
          <cell r="D12">
            <v>35</v>
          </cell>
          <cell r="E12">
            <v>2</v>
          </cell>
        </row>
        <row r="13">
          <cell r="A13" t="str">
            <v>Cambridge Central</v>
          </cell>
          <cell r="B13">
            <v>673</v>
          </cell>
          <cell r="C13">
            <v>525</v>
          </cell>
          <cell r="D13">
            <v>138</v>
          </cell>
          <cell r="E13">
            <v>10</v>
          </cell>
        </row>
        <row r="14">
          <cell r="A14" t="str">
            <v>Chatteris</v>
          </cell>
          <cell r="B14">
            <v>22</v>
          </cell>
          <cell r="C14">
            <v>9</v>
          </cell>
          <cell r="D14">
            <v>13</v>
          </cell>
          <cell r="E14">
            <v>0</v>
          </cell>
        </row>
        <row r="15">
          <cell r="A15" t="str">
            <v>Cherry Hinton</v>
          </cell>
          <cell r="B15">
            <v>56</v>
          </cell>
          <cell r="C15">
            <v>32</v>
          </cell>
          <cell r="D15">
            <v>23</v>
          </cell>
          <cell r="E15">
            <v>1</v>
          </cell>
        </row>
        <row r="16">
          <cell r="A16" t="str">
            <v>Clay Farm</v>
          </cell>
          <cell r="B16">
            <v>47</v>
          </cell>
          <cell r="C16">
            <v>21</v>
          </cell>
          <cell r="D16">
            <v>26</v>
          </cell>
          <cell r="E16">
            <v>0</v>
          </cell>
        </row>
        <row r="17">
          <cell r="A17" t="str">
            <v>Comberton</v>
          </cell>
          <cell r="B17">
            <v>17</v>
          </cell>
          <cell r="C17">
            <v>11</v>
          </cell>
          <cell r="D17">
            <v>5</v>
          </cell>
          <cell r="E17">
            <v>1</v>
          </cell>
        </row>
        <row r="18">
          <cell r="A18" t="str">
            <v>Cottenham</v>
          </cell>
          <cell r="B18">
            <v>17</v>
          </cell>
          <cell r="C18">
            <v>5</v>
          </cell>
          <cell r="D18">
            <v>10</v>
          </cell>
          <cell r="E18">
            <v>2</v>
          </cell>
        </row>
        <row r="19">
          <cell r="A19" t="str">
            <v>Ely</v>
          </cell>
          <cell r="B19">
            <v>134</v>
          </cell>
          <cell r="C19">
            <v>77</v>
          </cell>
          <cell r="D19">
            <v>56</v>
          </cell>
          <cell r="E19">
            <v>1</v>
          </cell>
        </row>
        <row r="20">
          <cell r="A20" t="str">
            <v>Fulbourn</v>
          </cell>
          <cell r="B20">
            <v>12</v>
          </cell>
          <cell r="C20">
            <v>2</v>
          </cell>
          <cell r="D20">
            <v>10</v>
          </cell>
          <cell r="E20">
            <v>0</v>
          </cell>
        </row>
        <row r="21">
          <cell r="A21" t="str">
            <v>Gamlingay</v>
          </cell>
          <cell r="B21">
            <v>6</v>
          </cell>
          <cell r="C21">
            <v>2</v>
          </cell>
          <cell r="D21">
            <v>4</v>
          </cell>
          <cell r="E21">
            <v>0</v>
          </cell>
        </row>
        <row r="22">
          <cell r="A22" t="str">
            <v>Great Shelford</v>
          </cell>
          <cell r="B22">
            <v>39</v>
          </cell>
          <cell r="C22">
            <v>23</v>
          </cell>
          <cell r="D22">
            <v>16</v>
          </cell>
          <cell r="E22">
            <v>0</v>
          </cell>
        </row>
        <row r="23">
          <cell r="A23" t="str">
            <v>Haddenham</v>
          </cell>
          <cell r="B23">
            <v>3</v>
          </cell>
          <cell r="C23">
            <v>2</v>
          </cell>
          <cell r="D23">
            <v>1</v>
          </cell>
          <cell r="E23">
            <v>0</v>
          </cell>
        </row>
        <row r="24">
          <cell r="A24" t="str">
            <v>Histon</v>
          </cell>
          <cell r="B24">
            <v>27</v>
          </cell>
          <cell r="C24">
            <v>14</v>
          </cell>
          <cell r="D24">
            <v>13</v>
          </cell>
          <cell r="E24">
            <v>0</v>
          </cell>
        </row>
        <row r="25">
          <cell r="A25" t="str">
            <v>Huntingdon</v>
          </cell>
          <cell r="B25">
            <v>184</v>
          </cell>
          <cell r="C25">
            <v>123</v>
          </cell>
          <cell r="D25">
            <v>61</v>
          </cell>
          <cell r="E25">
            <v>0</v>
          </cell>
        </row>
        <row r="26">
          <cell r="A26" t="str">
            <v>Linton</v>
          </cell>
          <cell r="B26">
            <v>19</v>
          </cell>
          <cell r="C26">
            <v>7</v>
          </cell>
          <cell r="D26">
            <v>12</v>
          </cell>
          <cell r="E26">
            <v>0</v>
          </cell>
        </row>
        <row r="27">
          <cell r="A27" t="str">
            <v>Little Downham</v>
          </cell>
          <cell r="B27">
            <v>1</v>
          </cell>
          <cell r="C27">
            <v>1</v>
          </cell>
          <cell r="D27">
            <v>0</v>
          </cell>
          <cell r="E27">
            <v>0</v>
          </cell>
        </row>
        <row r="28">
          <cell r="A28" t="str">
            <v>Littleport</v>
          </cell>
          <cell r="B28">
            <v>15</v>
          </cell>
          <cell r="C28">
            <v>9</v>
          </cell>
          <cell r="D28">
            <v>6</v>
          </cell>
          <cell r="E28">
            <v>0</v>
          </cell>
        </row>
        <row r="29">
          <cell r="A29" t="str">
            <v>March</v>
          </cell>
          <cell r="B29">
            <v>74</v>
          </cell>
          <cell r="C29">
            <v>37</v>
          </cell>
          <cell r="D29">
            <v>36</v>
          </cell>
          <cell r="E29">
            <v>1</v>
          </cell>
        </row>
        <row r="30">
          <cell r="A30" t="str">
            <v>Melbourn</v>
          </cell>
          <cell r="B30">
            <v>5</v>
          </cell>
          <cell r="C30">
            <v>4</v>
          </cell>
          <cell r="D30">
            <v>1</v>
          </cell>
          <cell r="E30">
            <v>0</v>
          </cell>
        </row>
        <row r="31">
          <cell r="A31" t="str">
            <v>Milton Road</v>
          </cell>
          <cell r="B31">
            <v>35</v>
          </cell>
          <cell r="C31">
            <v>24</v>
          </cell>
          <cell r="D31">
            <v>11</v>
          </cell>
          <cell r="E31">
            <v>0</v>
          </cell>
        </row>
        <row r="32">
          <cell r="A32" t="str">
            <v>Mobile Libraries</v>
          </cell>
          <cell r="B32">
            <v>13</v>
          </cell>
          <cell r="C32">
            <v>11</v>
          </cell>
          <cell r="D32">
            <v>2</v>
          </cell>
          <cell r="E32">
            <v>0</v>
          </cell>
        </row>
        <row r="33">
          <cell r="A33" t="str">
            <v>Papworth</v>
          </cell>
          <cell r="B33">
            <v>11</v>
          </cell>
          <cell r="C33">
            <v>5</v>
          </cell>
          <cell r="D33">
            <v>6</v>
          </cell>
          <cell r="E33">
            <v>0</v>
          </cell>
        </row>
        <row r="34">
          <cell r="A34" t="str">
            <v>Ramsey</v>
          </cell>
          <cell r="B34">
            <v>36</v>
          </cell>
          <cell r="C34">
            <v>16</v>
          </cell>
          <cell r="D34">
            <v>20</v>
          </cell>
          <cell r="E34">
            <v>0</v>
          </cell>
        </row>
        <row r="35">
          <cell r="A35" t="str">
            <v>Rock Road</v>
          </cell>
          <cell r="B35">
            <v>32</v>
          </cell>
          <cell r="C35">
            <v>16</v>
          </cell>
          <cell r="D35">
            <v>16</v>
          </cell>
          <cell r="E35">
            <v>0</v>
          </cell>
        </row>
        <row r="36">
          <cell r="A36" t="str">
            <v>Sawston</v>
          </cell>
          <cell r="B36">
            <v>23</v>
          </cell>
          <cell r="C36">
            <v>8</v>
          </cell>
          <cell r="D36">
            <v>15</v>
          </cell>
          <cell r="E36">
            <v>0</v>
          </cell>
        </row>
        <row r="37">
          <cell r="A37" t="str">
            <v>Sawtry</v>
          </cell>
          <cell r="B37">
            <v>10</v>
          </cell>
          <cell r="C37">
            <v>6</v>
          </cell>
          <cell r="D37">
            <v>4</v>
          </cell>
          <cell r="E37">
            <v>0</v>
          </cell>
        </row>
        <row r="38">
          <cell r="A38" t="str">
            <v>Soham</v>
          </cell>
          <cell r="B38">
            <v>46</v>
          </cell>
          <cell r="C38">
            <v>20</v>
          </cell>
          <cell r="D38">
            <v>25</v>
          </cell>
          <cell r="E38">
            <v>1</v>
          </cell>
        </row>
        <row r="39">
          <cell r="A39" t="str">
            <v>Somersham</v>
          </cell>
          <cell r="B39">
            <v>4</v>
          </cell>
          <cell r="C39">
            <v>4</v>
          </cell>
          <cell r="D39">
            <v>0</v>
          </cell>
          <cell r="E39">
            <v>0</v>
          </cell>
        </row>
        <row r="40">
          <cell r="A40" t="str">
            <v>St Ives</v>
          </cell>
          <cell r="B40">
            <v>77</v>
          </cell>
          <cell r="C40">
            <v>54</v>
          </cell>
          <cell r="D40">
            <v>23</v>
          </cell>
          <cell r="E40">
            <v>0</v>
          </cell>
        </row>
        <row r="41">
          <cell r="A41" t="str">
            <v>St Neots</v>
          </cell>
          <cell r="B41">
            <v>91</v>
          </cell>
          <cell r="C41">
            <v>51</v>
          </cell>
          <cell r="D41">
            <v>38</v>
          </cell>
          <cell r="E41">
            <v>2</v>
          </cell>
        </row>
        <row r="42">
          <cell r="A42" t="str">
            <v>Swavesey</v>
          </cell>
          <cell r="B42">
            <v>7</v>
          </cell>
          <cell r="C42">
            <v>3</v>
          </cell>
          <cell r="D42">
            <v>2</v>
          </cell>
          <cell r="E42">
            <v>2</v>
          </cell>
        </row>
        <row r="43">
          <cell r="A43" t="str">
            <v>Warboys</v>
          </cell>
          <cell r="B43">
            <v>3</v>
          </cell>
          <cell r="C43">
            <v>3</v>
          </cell>
          <cell r="D43">
            <v>0</v>
          </cell>
          <cell r="E43">
            <v>0</v>
          </cell>
        </row>
        <row r="44">
          <cell r="A44" t="str">
            <v>Waterbeach</v>
          </cell>
          <cell r="B44">
            <v>5</v>
          </cell>
          <cell r="C44">
            <v>1</v>
          </cell>
          <cell r="D44">
            <v>4</v>
          </cell>
          <cell r="E44">
            <v>0</v>
          </cell>
        </row>
        <row r="45">
          <cell r="A45" t="str">
            <v>Whittlesey</v>
          </cell>
          <cell r="B45">
            <v>39</v>
          </cell>
          <cell r="C45">
            <v>17</v>
          </cell>
          <cell r="D45">
            <v>22</v>
          </cell>
          <cell r="E45">
            <v>0</v>
          </cell>
        </row>
        <row r="46">
          <cell r="A46" t="str">
            <v>Willingham</v>
          </cell>
          <cell r="B46">
            <v>3</v>
          </cell>
          <cell r="C46">
            <v>1</v>
          </cell>
          <cell r="D46">
            <v>2</v>
          </cell>
          <cell r="E46">
            <v>0</v>
          </cell>
        </row>
        <row r="47">
          <cell r="A47" t="str">
            <v>Wisbech</v>
          </cell>
          <cell r="B47">
            <v>137</v>
          </cell>
          <cell r="C47">
            <v>81</v>
          </cell>
          <cell r="D47">
            <v>54</v>
          </cell>
          <cell r="E47">
            <v>2</v>
          </cell>
        </row>
        <row r="48">
          <cell r="A48" t="str">
            <v>Yaxley</v>
          </cell>
          <cell r="B48">
            <v>47</v>
          </cell>
          <cell r="C48">
            <v>18</v>
          </cell>
          <cell r="D48">
            <v>29</v>
          </cell>
          <cell r="E48">
            <v>0</v>
          </cell>
        </row>
      </sheetData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</sheetNames>
    <sheetDataSet>
      <sheetData sheetId="0">
        <row r="3">
          <cell r="A3" t="str">
            <v>Arbury Court</v>
          </cell>
          <cell r="B3">
            <v>2947</v>
          </cell>
          <cell r="C3">
            <v>1725</v>
          </cell>
          <cell r="D3">
            <v>1168</v>
          </cell>
        </row>
        <row r="4">
          <cell r="A4" t="str">
            <v>Bar Hill</v>
          </cell>
          <cell r="B4">
            <v>1289</v>
          </cell>
          <cell r="C4">
            <v>776</v>
          </cell>
          <cell r="D4">
            <v>505</v>
          </cell>
        </row>
        <row r="5">
          <cell r="A5" t="str">
            <v>Barnwell Road</v>
          </cell>
          <cell r="B5">
            <v>964</v>
          </cell>
          <cell r="C5">
            <v>580</v>
          </cell>
          <cell r="D5">
            <v>368</v>
          </cell>
        </row>
        <row r="6">
          <cell r="A6" t="str">
            <v>Bassingbourn</v>
          </cell>
          <cell r="B6">
            <v>250</v>
          </cell>
          <cell r="C6">
            <v>137</v>
          </cell>
          <cell r="D6">
            <v>111</v>
          </cell>
        </row>
        <row r="7">
          <cell r="A7" t="str">
            <v>Bottisham</v>
          </cell>
          <cell r="B7">
            <v>919</v>
          </cell>
          <cell r="C7">
            <v>265</v>
          </cell>
          <cell r="D7">
            <v>628</v>
          </cell>
        </row>
        <row r="8">
          <cell r="A8" t="str">
            <v>Brampton</v>
          </cell>
          <cell r="B8">
            <v>68</v>
          </cell>
          <cell r="C8">
            <v>34</v>
          </cell>
          <cell r="D8">
            <v>32</v>
          </cell>
        </row>
        <row r="9">
          <cell r="A9" t="str">
            <v>Buckden</v>
          </cell>
          <cell r="B9">
            <v>497</v>
          </cell>
          <cell r="C9">
            <v>284</v>
          </cell>
          <cell r="D9">
            <v>202</v>
          </cell>
        </row>
        <row r="10">
          <cell r="A10" t="str">
            <v>Burwell</v>
          </cell>
          <cell r="B10">
            <v>1001</v>
          </cell>
          <cell r="C10">
            <v>505</v>
          </cell>
          <cell r="D10">
            <v>481</v>
          </cell>
        </row>
        <row r="11">
          <cell r="A11" t="str">
            <v>Cambourne</v>
          </cell>
          <cell r="B11">
            <v>3151</v>
          </cell>
          <cell r="C11">
            <v>1700</v>
          </cell>
          <cell r="D11">
            <v>1422</v>
          </cell>
        </row>
        <row r="12">
          <cell r="A12" t="str">
            <v>Cambridge Central</v>
          </cell>
          <cell r="B12">
            <v>26863</v>
          </cell>
          <cell r="C12">
            <v>21476</v>
          </cell>
          <cell r="D12">
            <v>5120</v>
          </cell>
        </row>
        <row r="13">
          <cell r="A13" t="str">
            <v>Chatteris</v>
          </cell>
          <cell r="B13">
            <v>1427</v>
          </cell>
          <cell r="C13">
            <v>875</v>
          </cell>
          <cell r="D13">
            <v>505</v>
          </cell>
        </row>
        <row r="14">
          <cell r="A14" t="str">
            <v>Cherry Hinton</v>
          </cell>
          <cell r="B14">
            <v>2697</v>
          </cell>
          <cell r="C14">
            <v>1771</v>
          </cell>
          <cell r="D14">
            <v>898</v>
          </cell>
        </row>
        <row r="15">
          <cell r="A15" t="str">
            <v>Clay Farm</v>
          </cell>
          <cell r="B15">
            <v>1114</v>
          </cell>
          <cell r="C15">
            <v>579</v>
          </cell>
          <cell r="D15">
            <v>521</v>
          </cell>
        </row>
        <row r="16">
          <cell r="A16" t="str">
            <v>Comberton</v>
          </cell>
          <cell r="B16">
            <v>760</v>
          </cell>
          <cell r="C16">
            <v>362</v>
          </cell>
          <cell r="D16">
            <v>387</v>
          </cell>
        </row>
        <row r="17">
          <cell r="A17" t="str">
            <v>Cottenham</v>
          </cell>
          <cell r="B17">
            <v>840</v>
          </cell>
          <cell r="C17">
            <v>509</v>
          </cell>
          <cell r="D17">
            <v>317</v>
          </cell>
        </row>
        <row r="18">
          <cell r="A18" t="str">
            <v>Ely</v>
          </cell>
          <cell r="B18">
            <v>6992</v>
          </cell>
          <cell r="C18">
            <v>4739</v>
          </cell>
          <cell r="D18">
            <v>2050</v>
          </cell>
        </row>
        <row r="19">
          <cell r="A19" t="str">
            <v>Fulbourn</v>
          </cell>
          <cell r="B19">
            <v>719</v>
          </cell>
          <cell r="C19">
            <v>415</v>
          </cell>
          <cell r="D19">
            <v>298</v>
          </cell>
        </row>
        <row r="20">
          <cell r="A20" t="str">
            <v>Gamlingay</v>
          </cell>
          <cell r="B20">
            <v>286</v>
          </cell>
          <cell r="C20">
            <v>200</v>
          </cell>
          <cell r="D20">
            <v>84</v>
          </cell>
        </row>
        <row r="21">
          <cell r="A21" t="str">
            <v>Great Shelford</v>
          </cell>
          <cell r="B21">
            <v>1934</v>
          </cell>
          <cell r="C21">
            <v>1212</v>
          </cell>
          <cell r="D21">
            <v>685</v>
          </cell>
        </row>
        <row r="22">
          <cell r="A22" t="str">
            <v>Haddenham</v>
          </cell>
          <cell r="B22">
            <v>320</v>
          </cell>
          <cell r="C22">
            <v>181</v>
          </cell>
          <cell r="D22">
            <v>138</v>
          </cell>
        </row>
        <row r="23">
          <cell r="A23" t="str">
            <v>Histon</v>
          </cell>
          <cell r="B23">
            <v>1883</v>
          </cell>
          <cell r="C23">
            <v>1127</v>
          </cell>
          <cell r="D23">
            <v>729</v>
          </cell>
        </row>
        <row r="24">
          <cell r="A24" t="str">
            <v>Huntingdon</v>
          </cell>
          <cell r="B24">
            <v>8349</v>
          </cell>
          <cell r="C24">
            <v>6066</v>
          </cell>
          <cell r="D24">
            <v>2142</v>
          </cell>
        </row>
        <row r="25">
          <cell r="A25" t="str">
            <v>Linton</v>
          </cell>
          <cell r="B25">
            <v>832</v>
          </cell>
          <cell r="C25">
            <v>492</v>
          </cell>
          <cell r="D25">
            <v>312</v>
          </cell>
        </row>
        <row r="26">
          <cell r="A26" t="str">
            <v>Little Downham</v>
          </cell>
          <cell r="B26">
            <v>57</v>
          </cell>
          <cell r="C26">
            <v>38</v>
          </cell>
          <cell r="D26">
            <v>18</v>
          </cell>
        </row>
        <row r="27">
          <cell r="A27" t="str">
            <v>Littleport</v>
          </cell>
          <cell r="B27">
            <v>903</v>
          </cell>
          <cell r="C27">
            <v>535</v>
          </cell>
          <cell r="D27">
            <v>352</v>
          </cell>
        </row>
        <row r="28">
          <cell r="A28" t="str">
            <v>March</v>
          </cell>
          <cell r="B28">
            <v>4037</v>
          </cell>
          <cell r="C28">
            <v>2701</v>
          </cell>
          <cell r="D28">
            <v>1230</v>
          </cell>
        </row>
        <row r="29">
          <cell r="A29" t="str">
            <v>Melbourn</v>
          </cell>
          <cell r="B29">
            <v>457</v>
          </cell>
          <cell r="C29">
            <v>281</v>
          </cell>
          <cell r="D29">
            <v>169</v>
          </cell>
        </row>
        <row r="30">
          <cell r="A30" t="str">
            <v>Milton Road</v>
          </cell>
          <cell r="B30">
            <v>1319</v>
          </cell>
          <cell r="C30">
            <v>896</v>
          </cell>
          <cell r="D30">
            <v>387</v>
          </cell>
        </row>
        <row r="31">
          <cell r="A31" t="str">
            <v>Mobile Libraries</v>
          </cell>
          <cell r="B31">
            <v>2757</v>
          </cell>
          <cell r="C31">
            <v>1576</v>
          </cell>
          <cell r="D31">
            <v>996</v>
          </cell>
        </row>
        <row r="32">
          <cell r="A32" t="str">
            <v>Papworth</v>
          </cell>
          <cell r="B32">
            <v>831</v>
          </cell>
          <cell r="C32">
            <v>449</v>
          </cell>
          <cell r="D32">
            <v>369</v>
          </cell>
        </row>
        <row r="33">
          <cell r="A33" t="str">
            <v>Postal Tape Service</v>
          </cell>
          <cell r="B33">
            <v>55</v>
          </cell>
          <cell r="C33">
            <v>4</v>
          </cell>
          <cell r="D33">
            <v>0</v>
          </cell>
        </row>
        <row r="34">
          <cell r="A34" t="str">
            <v>Ramsey</v>
          </cell>
          <cell r="B34">
            <v>1620</v>
          </cell>
          <cell r="C34">
            <v>1065</v>
          </cell>
          <cell r="D34">
            <v>529</v>
          </cell>
        </row>
        <row r="35">
          <cell r="A35" t="str">
            <v>Rock Road</v>
          </cell>
          <cell r="B35">
            <v>1521</v>
          </cell>
          <cell r="C35">
            <v>983</v>
          </cell>
          <cell r="D35">
            <v>505</v>
          </cell>
        </row>
        <row r="36">
          <cell r="A36" t="str">
            <v>Sawston</v>
          </cell>
          <cell r="B36">
            <v>1040</v>
          </cell>
          <cell r="C36">
            <v>561</v>
          </cell>
          <cell r="D36">
            <v>463</v>
          </cell>
        </row>
        <row r="37">
          <cell r="A37" t="str">
            <v>Sawtry</v>
          </cell>
          <cell r="B37">
            <v>623</v>
          </cell>
          <cell r="C37">
            <v>348</v>
          </cell>
          <cell r="D37">
            <v>255</v>
          </cell>
        </row>
        <row r="38">
          <cell r="A38" t="str">
            <v>Soham</v>
          </cell>
          <cell r="B38">
            <v>1530</v>
          </cell>
          <cell r="C38">
            <v>872</v>
          </cell>
          <cell r="D38">
            <v>623</v>
          </cell>
        </row>
        <row r="39">
          <cell r="A39" t="str">
            <v>Somersham</v>
          </cell>
          <cell r="B39">
            <v>569</v>
          </cell>
          <cell r="C39">
            <v>280</v>
          </cell>
          <cell r="D39">
            <v>281</v>
          </cell>
        </row>
        <row r="40">
          <cell r="A40" t="str">
            <v>St Ives</v>
          </cell>
          <cell r="B40">
            <v>6168</v>
          </cell>
          <cell r="C40">
            <v>4286</v>
          </cell>
          <cell r="D40">
            <v>1750</v>
          </cell>
        </row>
        <row r="41">
          <cell r="A41" t="str">
            <v>St Neots</v>
          </cell>
          <cell r="B41">
            <v>7330</v>
          </cell>
          <cell r="C41">
            <v>4647</v>
          </cell>
          <cell r="D41">
            <v>2559</v>
          </cell>
        </row>
        <row r="42">
          <cell r="A42" t="str">
            <v>Swavesey</v>
          </cell>
          <cell r="B42">
            <v>133</v>
          </cell>
          <cell r="C42">
            <v>82</v>
          </cell>
          <cell r="D42">
            <v>47</v>
          </cell>
        </row>
        <row r="43">
          <cell r="A43" t="str">
            <v>Warboys</v>
          </cell>
          <cell r="B43">
            <v>502</v>
          </cell>
          <cell r="C43">
            <v>295</v>
          </cell>
          <cell r="D43">
            <v>198</v>
          </cell>
        </row>
        <row r="44">
          <cell r="A44" t="str">
            <v>Waterbeach</v>
          </cell>
          <cell r="B44">
            <v>671</v>
          </cell>
          <cell r="C44">
            <v>301</v>
          </cell>
          <cell r="D44">
            <v>369</v>
          </cell>
        </row>
        <row r="45">
          <cell r="A45" t="str">
            <v>Whittlesey</v>
          </cell>
          <cell r="B45">
            <v>1858</v>
          </cell>
          <cell r="C45">
            <v>1262</v>
          </cell>
          <cell r="D45">
            <v>551</v>
          </cell>
        </row>
        <row r="46">
          <cell r="A46" t="str">
            <v>Willingham</v>
          </cell>
          <cell r="B46">
            <v>655</v>
          </cell>
          <cell r="C46">
            <v>356</v>
          </cell>
          <cell r="D46">
            <v>291</v>
          </cell>
        </row>
        <row r="47">
          <cell r="A47" t="str">
            <v>Wisbech</v>
          </cell>
          <cell r="B47">
            <v>5029</v>
          </cell>
          <cell r="C47">
            <v>3479</v>
          </cell>
          <cell r="D47">
            <v>1482</v>
          </cell>
        </row>
        <row r="48">
          <cell r="A48" t="str">
            <v>Yaxley</v>
          </cell>
          <cell r="B48">
            <v>1786</v>
          </cell>
          <cell r="C48">
            <v>1015</v>
          </cell>
          <cell r="D48">
            <v>731</v>
          </cell>
        </row>
      </sheetData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</sheetNames>
    <sheetDataSet>
      <sheetData sheetId="0">
        <row r="3">
          <cell r="A3" t="str">
            <v>Arbury Court</v>
          </cell>
          <cell r="B3">
            <v>2899</v>
          </cell>
          <cell r="C3">
            <v>1700</v>
          </cell>
          <cell r="D3">
            <v>1145</v>
          </cell>
        </row>
        <row r="4">
          <cell r="A4" t="str">
            <v>Bar Hill</v>
          </cell>
          <cell r="B4">
            <v>1257</v>
          </cell>
          <cell r="C4">
            <v>755</v>
          </cell>
          <cell r="D4">
            <v>494</v>
          </cell>
        </row>
        <row r="5">
          <cell r="A5" t="str">
            <v>Barnwell Road</v>
          </cell>
          <cell r="B5">
            <v>924</v>
          </cell>
          <cell r="C5">
            <v>557</v>
          </cell>
          <cell r="D5">
            <v>353</v>
          </cell>
        </row>
        <row r="6">
          <cell r="A6" t="str">
            <v>Bassingbourn</v>
          </cell>
          <cell r="B6">
            <v>252</v>
          </cell>
          <cell r="C6">
            <v>139</v>
          </cell>
          <cell r="D6">
            <v>111</v>
          </cell>
        </row>
        <row r="7">
          <cell r="A7" t="str">
            <v>Bottisham</v>
          </cell>
          <cell r="B7">
            <v>901</v>
          </cell>
          <cell r="C7">
            <v>269</v>
          </cell>
          <cell r="D7">
            <v>606</v>
          </cell>
        </row>
        <row r="8">
          <cell r="A8" t="str">
            <v>Brampton</v>
          </cell>
          <cell r="B8">
            <v>77</v>
          </cell>
          <cell r="C8">
            <v>38</v>
          </cell>
          <cell r="D8">
            <v>36</v>
          </cell>
        </row>
        <row r="9">
          <cell r="A9" t="str">
            <v>Buckden</v>
          </cell>
          <cell r="B9">
            <v>484</v>
          </cell>
          <cell r="C9">
            <v>279</v>
          </cell>
          <cell r="D9">
            <v>194</v>
          </cell>
        </row>
        <row r="10">
          <cell r="A10" t="str">
            <v>Burwell</v>
          </cell>
          <cell r="B10">
            <v>988</v>
          </cell>
          <cell r="C10">
            <v>495</v>
          </cell>
          <cell r="D10">
            <v>478</v>
          </cell>
        </row>
        <row r="11">
          <cell r="A11" t="str">
            <v>Cambourne</v>
          </cell>
          <cell r="B11">
            <v>3129</v>
          </cell>
          <cell r="C11">
            <v>1677</v>
          </cell>
          <cell r="D11">
            <v>1424</v>
          </cell>
        </row>
        <row r="12">
          <cell r="A12" t="str">
            <v>Cambridge Central</v>
          </cell>
          <cell r="B12">
            <v>26450</v>
          </cell>
          <cell r="C12">
            <v>21106</v>
          </cell>
          <cell r="D12">
            <v>5074</v>
          </cell>
        </row>
        <row r="13">
          <cell r="A13" t="str">
            <v>Chatteris</v>
          </cell>
          <cell r="B13">
            <v>1413</v>
          </cell>
          <cell r="C13">
            <v>862</v>
          </cell>
          <cell r="D13">
            <v>509</v>
          </cell>
        </row>
        <row r="14">
          <cell r="A14" t="str">
            <v>Cherry Hinton</v>
          </cell>
          <cell r="B14">
            <v>2639</v>
          </cell>
          <cell r="C14">
            <v>1734</v>
          </cell>
          <cell r="D14">
            <v>877</v>
          </cell>
        </row>
        <row r="15">
          <cell r="A15" t="str">
            <v>Clay Farm</v>
          </cell>
          <cell r="B15">
            <v>1082</v>
          </cell>
          <cell r="C15">
            <v>574</v>
          </cell>
          <cell r="D15">
            <v>495</v>
          </cell>
        </row>
        <row r="16">
          <cell r="A16" t="str">
            <v>Comberton</v>
          </cell>
          <cell r="B16">
            <v>752</v>
          </cell>
          <cell r="C16">
            <v>362</v>
          </cell>
          <cell r="D16">
            <v>379</v>
          </cell>
        </row>
        <row r="17">
          <cell r="A17" t="str">
            <v>Cottenham</v>
          </cell>
          <cell r="B17">
            <v>830</v>
          </cell>
          <cell r="C17">
            <v>501</v>
          </cell>
          <cell r="D17">
            <v>316</v>
          </cell>
        </row>
        <row r="18">
          <cell r="A18" t="str">
            <v>Ely</v>
          </cell>
          <cell r="B18">
            <v>6875</v>
          </cell>
          <cell r="C18">
            <v>4639</v>
          </cell>
          <cell r="D18">
            <v>2052</v>
          </cell>
        </row>
        <row r="19">
          <cell r="A19" t="str">
            <v>Fulbourn</v>
          </cell>
          <cell r="B19">
            <v>716</v>
          </cell>
          <cell r="C19">
            <v>409</v>
          </cell>
          <cell r="D19">
            <v>301</v>
          </cell>
        </row>
        <row r="20">
          <cell r="A20" t="str">
            <v>Gamlingay</v>
          </cell>
          <cell r="B20">
            <v>288</v>
          </cell>
          <cell r="C20">
            <v>202</v>
          </cell>
          <cell r="D20">
            <v>84</v>
          </cell>
        </row>
        <row r="21">
          <cell r="A21" t="str">
            <v>Great Shelford</v>
          </cell>
          <cell r="B21">
            <v>1911</v>
          </cell>
          <cell r="C21">
            <v>1186</v>
          </cell>
          <cell r="D21">
            <v>688</v>
          </cell>
        </row>
        <row r="22">
          <cell r="A22" t="str">
            <v>Haddenham</v>
          </cell>
          <cell r="B22">
            <v>317</v>
          </cell>
          <cell r="C22">
            <v>180</v>
          </cell>
          <cell r="D22">
            <v>136</v>
          </cell>
        </row>
        <row r="23">
          <cell r="A23" t="str">
            <v>Histon</v>
          </cell>
          <cell r="B23">
            <v>1867</v>
          </cell>
          <cell r="C23">
            <v>1108</v>
          </cell>
          <cell r="D23">
            <v>731</v>
          </cell>
        </row>
        <row r="24">
          <cell r="A24" t="str">
            <v>Huntingdon</v>
          </cell>
          <cell r="B24">
            <v>8200</v>
          </cell>
          <cell r="C24">
            <v>5971</v>
          </cell>
          <cell r="D24">
            <v>2096</v>
          </cell>
        </row>
        <row r="25">
          <cell r="A25" t="str">
            <v>Linton</v>
          </cell>
          <cell r="B25">
            <v>829</v>
          </cell>
          <cell r="C25">
            <v>491</v>
          </cell>
          <cell r="D25">
            <v>310</v>
          </cell>
        </row>
        <row r="26">
          <cell r="A26" t="str">
            <v>Little Downham</v>
          </cell>
          <cell r="B26">
            <v>55</v>
          </cell>
          <cell r="C26">
            <v>37</v>
          </cell>
          <cell r="D26">
            <v>17</v>
          </cell>
        </row>
        <row r="27">
          <cell r="A27" t="str">
            <v>Littleport</v>
          </cell>
          <cell r="B27">
            <v>890</v>
          </cell>
          <cell r="C27">
            <v>524</v>
          </cell>
          <cell r="D27">
            <v>349</v>
          </cell>
        </row>
        <row r="28">
          <cell r="A28" t="str">
            <v>March</v>
          </cell>
          <cell r="B28">
            <v>3984</v>
          </cell>
          <cell r="C28">
            <v>2662</v>
          </cell>
          <cell r="D28">
            <v>1222</v>
          </cell>
        </row>
        <row r="29">
          <cell r="A29" t="str">
            <v>Melbourn</v>
          </cell>
          <cell r="B29">
            <v>455</v>
          </cell>
          <cell r="C29">
            <v>286</v>
          </cell>
          <cell r="D29">
            <v>162</v>
          </cell>
        </row>
        <row r="30">
          <cell r="A30" t="str">
            <v>Milton Road</v>
          </cell>
          <cell r="B30">
            <v>1283</v>
          </cell>
          <cell r="C30">
            <v>879</v>
          </cell>
          <cell r="D30">
            <v>368</v>
          </cell>
        </row>
        <row r="31">
          <cell r="A31" t="str">
            <v>Mobile Libraries</v>
          </cell>
          <cell r="B31">
            <v>2734</v>
          </cell>
          <cell r="C31">
            <v>1562</v>
          </cell>
          <cell r="D31">
            <v>995</v>
          </cell>
        </row>
        <row r="32">
          <cell r="A32" t="str">
            <v>Papworth</v>
          </cell>
          <cell r="B32">
            <v>839</v>
          </cell>
          <cell r="C32">
            <v>452</v>
          </cell>
          <cell r="D32">
            <v>373</v>
          </cell>
        </row>
        <row r="33">
          <cell r="A33" t="str">
            <v>Postal Tape Service</v>
          </cell>
          <cell r="B33">
            <v>53</v>
          </cell>
          <cell r="C33">
            <v>2</v>
          </cell>
          <cell r="D33">
            <v>0</v>
          </cell>
        </row>
        <row r="34">
          <cell r="A34" t="str">
            <v>Ramsey</v>
          </cell>
          <cell r="B34">
            <v>1618</v>
          </cell>
          <cell r="C34">
            <v>1069</v>
          </cell>
          <cell r="D34">
            <v>523</v>
          </cell>
        </row>
        <row r="35">
          <cell r="A35" t="str">
            <v>Rock Road</v>
          </cell>
          <cell r="B35">
            <v>1517</v>
          </cell>
          <cell r="C35">
            <v>977</v>
          </cell>
          <cell r="D35">
            <v>507</v>
          </cell>
        </row>
        <row r="36">
          <cell r="A36" t="str">
            <v>Sawston</v>
          </cell>
          <cell r="B36">
            <v>1013</v>
          </cell>
          <cell r="C36">
            <v>546</v>
          </cell>
          <cell r="D36">
            <v>452</v>
          </cell>
        </row>
        <row r="37">
          <cell r="A37" t="str">
            <v>Sawtry</v>
          </cell>
          <cell r="B37">
            <v>610</v>
          </cell>
          <cell r="C37">
            <v>337</v>
          </cell>
          <cell r="D37">
            <v>254</v>
          </cell>
        </row>
        <row r="38">
          <cell r="A38" t="str">
            <v>Soham</v>
          </cell>
          <cell r="B38">
            <v>1506</v>
          </cell>
          <cell r="C38">
            <v>851</v>
          </cell>
          <cell r="D38">
            <v>619</v>
          </cell>
        </row>
        <row r="39">
          <cell r="A39" t="str">
            <v>Somersham</v>
          </cell>
          <cell r="B39">
            <v>547</v>
          </cell>
          <cell r="C39">
            <v>267</v>
          </cell>
          <cell r="D39">
            <v>272</v>
          </cell>
        </row>
        <row r="40">
          <cell r="A40" t="str">
            <v>St Ives</v>
          </cell>
          <cell r="B40">
            <v>6103</v>
          </cell>
          <cell r="C40">
            <v>4248</v>
          </cell>
          <cell r="D40">
            <v>1726</v>
          </cell>
        </row>
        <row r="41">
          <cell r="A41" t="str">
            <v>St Neots</v>
          </cell>
          <cell r="B41">
            <v>7230</v>
          </cell>
          <cell r="C41">
            <v>4587</v>
          </cell>
          <cell r="D41">
            <v>2520</v>
          </cell>
        </row>
        <row r="42">
          <cell r="A42" t="str">
            <v>Swavesey</v>
          </cell>
          <cell r="B42">
            <v>133</v>
          </cell>
          <cell r="C42">
            <v>82</v>
          </cell>
          <cell r="D42">
            <v>48</v>
          </cell>
        </row>
        <row r="43">
          <cell r="A43" t="str">
            <v>Warboys</v>
          </cell>
          <cell r="B43">
            <v>498</v>
          </cell>
          <cell r="C43">
            <v>297</v>
          </cell>
          <cell r="D43">
            <v>194</v>
          </cell>
        </row>
        <row r="44">
          <cell r="A44" t="str">
            <v>Waterbeach</v>
          </cell>
          <cell r="B44">
            <v>671</v>
          </cell>
          <cell r="C44">
            <v>302</v>
          </cell>
          <cell r="D44">
            <v>366</v>
          </cell>
        </row>
        <row r="45">
          <cell r="A45" t="str">
            <v>Whittlesey</v>
          </cell>
          <cell r="B45">
            <v>1797</v>
          </cell>
          <cell r="C45">
            <v>1224</v>
          </cell>
          <cell r="D45">
            <v>533</v>
          </cell>
        </row>
        <row r="46">
          <cell r="A46" t="str">
            <v>Willingham</v>
          </cell>
          <cell r="B46">
            <v>649</v>
          </cell>
          <cell r="C46">
            <v>352</v>
          </cell>
          <cell r="D46">
            <v>289</v>
          </cell>
        </row>
        <row r="47">
          <cell r="A47" t="str">
            <v>Wisbech</v>
          </cell>
          <cell r="B47">
            <v>4950</v>
          </cell>
          <cell r="C47">
            <v>3410</v>
          </cell>
          <cell r="D47">
            <v>1476</v>
          </cell>
        </row>
        <row r="48">
          <cell r="A48" t="str">
            <v>Yaxley</v>
          </cell>
          <cell r="B48">
            <v>1739</v>
          </cell>
          <cell r="C48">
            <v>978</v>
          </cell>
          <cell r="D48">
            <v>724</v>
          </cell>
        </row>
      </sheetData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</sheetNames>
    <sheetDataSet>
      <sheetData sheetId="0">
        <row r="3">
          <cell r="A3" t="str">
            <v>Arbury Court</v>
          </cell>
          <cell r="B3">
            <v>2881</v>
          </cell>
          <cell r="C3">
            <v>1698</v>
          </cell>
          <cell r="D3">
            <v>1130</v>
          </cell>
        </row>
        <row r="4">
          <cell r="A4" t="str">
            <v>Bar Hill</v>
          </cell>
          <cell r="B4">
            <v>1293</v>
          </cell>
          <cell r="C4">
            <v>755</v>
          </cell>
          <cell r="D4">
            <v>530</v>
          </cell>
        </row>
        <row r="5">
          <cell r="A5" t="str">
            <v>Barnwell Road</v>
          </cell>
          <cell r="B5">
            <v>927</v>
          </cell>
          <cell r="C5">
            <v>559</v>
          </cell>
          <cell r="D5">
            <v>355</v>
          </cell>
        </row>
        <row r="6">
          <cell r="A6" t="str">
            <v>Bassingbourn</v>
          </cell>
          <cell r="B6">
            <v>253</v>
          </cell>
          <cell r="C6">
            <v>140</v>
          </cell>
          <cell r="D6">
            <v>111</v>
          </cell>
        </row>
        <row r="7">
          <cell r="A7" t="str">
            <v>Bottisham</v>
          </cell>
          <cell r="B7">
            <v>902</v>
          </cell>
          <cell r="C7">
            <v>271</v>
          </cell>
          <cell r="D7">
            <v>604</v>
          </cell>
        </row>
        <row r="8">
          <cell r="A8" t="str">
            <v>Brampton</v>
          </cell>
          <cell r="B8">
            <v>76</v>
          </cell>
          <cell r="C8">
            <v>38</v>
          </cell>
          <cell r="D8">
            <v>35</v>
          </cell>
        </row>
        <row r="9">
          <cell r="A9" t="str">
            <v>Buckden</v>
          </cell>
          <cell r="B9">
            <v>489</v>
          </cell>
          <cell r="C9">
            <v>288</v>
          </cell>
          <cell r="D9">
            <v>190</v>
          </cell>
        </row>
        <row r="10">
          <cell r="A10" t="str">
            <v>Burwell</v>
          </cell>
          <cell r="B10">
            <v>987</v>
          </cell>
          <cell r="C10">
            <v>497</v>
          </cell>
          <cell r="D10">
            <v>475</v>
          </cell>
        </row>
        <row r="11">
          <cell r="A11" t="str">
            <v>Cambourne</v>
          </cell>
          <cell r="B11">
            <v>3101</v>
          </cell>
          <cell r="C11">
            <v>1668</v>
          </cell>
          <cell r="D11">
            <v>1405</v>
          </cell>
        </row>
        <row r="12">
          <cell r="A12" t="str">
            <v>Cambridge Central</v>
          </cell>
          <cell r="B12">
            <v>26086</v>
          </cell>
          <cell r="C12">
            <v>20780</v>
          </cell>
          <cell r="D12">
            <v>5036</v>
          </cell>
        </row>
        <row r="13">
          <cell r="A13" t="str">
            <v>Chatteris</v>
          </cell>
          <cell r="B13">
            <v>1407</v>
          </cell>
          <cell r="C13">
            <v>859</v>
          </cell>
          <cell r="D13">
            <v>508</v>
          </cell>
        </row>
        <row r="14">
          <cell r="A14" t="str">
            <v>Cherry Hinton</v>
          </cell>
          <cell r="B14">
            <v>2621</v>
          </cell>
          <cell r="C14">
            <v>1700</v>
          </cell>
          <cell r="D14">
            <v>893</v>
          </cell>
        </row>
        <row r="15">
          <cell r="A15" t="str">
            <v>Clay Farm</v>
          </cell>
          <cell r="B15">
            <v>1062</v>
          </cell>
          <cell r="C15">
            <v>559</v>
          </cell>
          <cell r="D15">
            <v>491</v>
          </cell>
        </row>
        <row r="16">
          <cell r="A16" t="str">
            <v>Comberton</v>
          </cell>
          <cell r="B16">
            <v>746</v>
          </cell>
          <cell r="C16">
            <v>356</v>
          </cell>
          <cell r="D16">
            <v>379</v>
          </cell>
        </row>
        <row r="17">
          <cell r="A17" t="str">
            <v>Cottenham</v>
          </cell>
          <cell r="B17">
            <v>815</v>
          </cell>
          <cell r="C17">
            <v>501</v>
          </cell>
          <cell r="D17">
            <v>302</v>
          </cell>
        </row>
        <row r="18">
          <cell r="A18" t="str">
            <v>Ely</v>
          </cell>
          <cell r="B18">
            <v>6842</v>
          </cell>
          <cell r="C18">
            <v>4627</v>
          </cell>
          <cell r="D18">
            <v>2033</v>
          </cell>
        </row>
        <row r="19">
          <cell r="A19" t="str">
            <v>Fulbourn</v>
          </cell>
          <cell r="B19">
            <v>716</v>
          </cell>
          <cell r="C19">
            <v>408</v>
          </cell>
          <cell r="D19">
            <v>302</v>
          </cell>
        </row>
        <row r="20">
          <cell r="A20" t="str">
            <v>Gamlingay</v>
          </cell>
          <cell r="B20">
            <v>289</v>
          </cell>
          <cell r="C20">
            <v>203</v>
          </cell>
          <cell r="D20">
            <v>84</v>
          </cell>
        </row>
        <row r="21">
          <cell r="A21" t="str">
            <v>Great Shelford</v>
          </cell>
          <cell r="B21">
            <v>1889</v>
          </cell>
          <cell r="C21">
            <v>1169</v>
          </cell>
          <cell r="D21">
            <v>684</v>
          </cell>
        </row>
        <row r="22">
          <cell r="A22" t="str">
            <v>Haddenham</v>
          </cell>
          <cell r="B22">
            <v>319</v>
          </cell>
          <cell r="C22">
            <v>183</v>
          </cell>
          <cell r="D22">
            <v>135</v>
          </cell>
        </row>
        <row r="23">
          <cell r="A23" t="str">
            <v>Histon</v>
          </cell>
          <cell r="B23">
            <v>1884</v>
          </cell>
          <cell r="C23">
            <v>1094</v>
          </cell>
          <cell r="D23">
            <v>763</v>
          </cell>
        </row>
        <row r="24">
          <cell r="A24" t="str">
            <v>Huntingdon</v>
          </cell>
          <cell r="B24">
            <v>8133</v>
          </cell>
          <cell r="C24">
            <v>5902</v>
          </cell>
          <cell r="D24">
            <v>2095</v>
          </cell>
        </row>
        <row r="25">
          <cell r="A25" t="str">
            <v>Linton</v>
          </cell>
          <cell r="B25">
            <v>836</v>
          </cell>
          <cell r="C25">
            <v>498</v>
          </cell>
          <cell r="D25">
            <v>311</v>
          </cell>
        </row>
        <row r="26">
          <cell r="A26" t="str">
            <v>Little Downham</v>
          </cell>
          <cell r="B26">
            <v>53</v>
          </cell>
          <cell r="C26">
            <v>36</v>
          </cell>
          <cell r="D26">
            <v>16</v>
          </cell>
        </row>
        <row r="27">
          <cell r="A27" t="str">
            <v>Littleport</v>
          </cell>
          <cell r="B27">
            <v>862</v>
          </cell>
          <cell r="C27">
            <v>511</v>
          </cell>
          <cell r="D27">
            <v>335</v>
          </cell>
        </row>
        <row r="28">
          <cell r="A28" t="str">
            <v>March</v>
          </cell>
          <cell r="B28">
            <v>3995</v>
          </cell>
          <cell r="C28">
            <v>2651</v>
          </cell>
          <cell r="D28">
            <v>1242</v>
          </cell>
        </row>
        <row r="29">
          <cell r="A29" t="str">
            <v>Melbourn</v>
          </cell>
          <cell r="B29">
            <v>452</v>
          </cell>
          <cell r="C29">
            <v>285</v>
          </cell>
          <cell r="D29">
            <v>160</v>
          </cell>
        </row>
        <row r="30">
          <cell r="A30" t="str">
            <v>Milton Road</v>
          </cell>
          <cell r="B30">
            <v>1305</v>
          </cell>
          <cell r="C30">
            <v>894</v>
          </cell>
          <cell r="D30">
            <v>375</v>
          </cell>
        </row>
        <row r="31">
          <cell r="A31" t="str">
            <v>Mobile Libraries</v>
          </cell>
          <cell r="B31">
            <v>2714</v>
          </cell>
          <cell r="C31">
            <v>1558</v>
          </cell>
          <cell r="D31">
            <v>982</v>
          </cell>
        </row>
        <row r="32">
          <cell r="A32" t="str">
            <v>Papworth</v>
          </cell>
          <cell r="B32">
            <v>827</v>
          </cell>
          <cell r="C32">
            <v>442</v>
          </cell>
          <cell r="D32">
            <v>371</v>
          </cell>
        </row>
        <row r="33">
          <cell r="A33" t="str">
            <v>Postal Tape Service</v>
          </cell>
          <cell r="B33">
            <v>53</v>
          </cell>
          <cell r="C33">
            <v>2</v>
          </cell>
          <cell r="D33">
            <v>0</v>
          </cell>
        </row>
        <row r="34">
          <cell r="A34" t="str">
            <v>Ramsey</v>
          </cell>
          <cell r="B34">
            <v>1585</v>
          </cell>
          <cell r="C34">
            <v>1050</v>
          </cell>
          <cell r="D34">
            <v>509</v>
          </cell>
        </row>
        <row r="35">
          <cell r="A35" t="str">
            <v>Rock Road</v>
          </cell>
          <cell r="B35">
            <v>1516</v>
          </cell>
          <cell r="C35">
            <v>975</v>
          </cell>
          <cell r="D35">
            <v>508</v>
          </cell>
        </row>
        <row r="36">
          <cell r="A36" t="str">
            <v>Sawston</v>
          </cell>
          <cell r="B36">
            <v>997</v>
          </cell>
          <cell r="C36">
            <v>541</v>
          </cell>
          <cell r="D36">
            <v>441</v>
          </cell>
        </row>
        <row r="37">
          <cell r="A37" t="str">
            <v>Sawtry</v>
          </cell>
          <cell r="B37">
            <v>620</v>
          </cell>
          <cell r="C37">
            <v>334</v>
          </cell>
          <cell r="D37">
            <v>265</v>
          </cell>
        </row>
        <row r="38">
          <cell r="A38" t="str">
            <v>Soham</v>
          </cell>
          <cell r="B38">
            <v>1457</v>
          </cell>
          <cell r="C38">
            <v>818</v>
          </cell>
          <cell r="D38">
            <v>603</v>
          </cell>
        </row>
        <row r="39">
          <cell r="A39" t="str">
            <v>Somersham</v>
          </cell>
          <cell r="B39">
            <v>532</v>
          </cell>
          <cell r="C39">
            <v>263</v>
          </cell>
          <cell r="D39">
            <v>261</v>
          </cell>
        </row>
        <row r="40">
          <cell r="A40" t="str">
            <v>St Ives</v>
          </cell>
          <cell r="B40">
            <v>6063</v>
          </cell>
          <cell r="C40">
            <v>4210</v>
          </cell>
          <cell r="D40">
            <v>1725</v>
          </cell>
        </row>
        <row r="41">
          <cell r="A41" t="str">
            <v>St Neots</v>
          </cell>
          <cell r="B41">
            <v>7211</v>
          </cell>
          <cell r="C41">
            <v>4528</v>
          </cell>
          <cell r="D41">
            <v>2560</v>
          </cell>
        </row>
        <row r="42">
          <cell r="A42" t="str">
            <v>Swavesey</v>
          </cell>
          <cell r="B42">
            <v>136</v>
          </cell>
          <cell r="C42">
            <v>82</v>
          </cell>
          <cell r="D42">
            <v>51</v>
          </cell>
        </row>
        <row r="43">
          <cell r="A43" t="str">
            <v>Warboys</v>
          </cell>
          <cell r="B43">
            <v>489</v>
          </cell>
          <cell r="C43">
            <v>292</v>
          </cell>
          <cell r="D43">
            <v>189</v>
          </cell>
        </row>
        <row r="44">
          <cell r="A44" t="str">
            <v>Waterbeach</v>
          </cell>
          <cell r="B44">
            <v>659</v>
          </cell>
          <cell r="C44">
            <v>294</v>
          </cell>
          <cell r="D44">
            <v>362</v>
          </cell>
        </row>
        <row r="45">
          <cell r="A45" t="str">
            <v>Whittlesey</v>
          </cell>
          <cell r="B45">
            <v>1792</v>
          </cell>
          <cell r="C45">
            <v>1222</v>
          </cell>
          <cell r="D45">
            <v>531</v>
          </cell>
        </row>
        <row r="46">
          <cell r="A46" t="str">
            <v>Willingham</v>
          </cell>
          <cell r="B46">
            <v>656</v>
          </cell>
          <cell r="C46">
            <v>353</v>
          </cell>
          <cell r="D46">
            <v>295</v>
          </cell>
        </row>
        <row r="47">
          <cell r="A47" t="str">
            <v>Wisbech</v>
          </cell>
          <cell r="B47">
            <v>4805</v>
          </cell>
          <cell r="C47">
            <v>3331</v>
          </cell>
          <cell r="D47">
            <v>1410</v>
          </cell>
        </row>
        <row r="48">
          <cell r="A48" t="str">
            <v>Yaxley</v>
          </cell>
          <cell r="B48">
            <v>1734</v>
          </cell>
          <cell r="C48">
            <v>979</v>
          </cell>
          <cell r="D48">
            <v>719</v>
          </cell>
        </row>
      </sheetData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</sheetNames>
    <sheetDataSet>
      <sheetData sheetId="0">
        <row r="3">
          <cell r="A3" t="str">
            <v>Arbury Court</v>
          </cell>
          <cell r="B3">
            <v>2847</v>
          </cell>
          <cell r="C3">
            <v>1650</v>
          </cell>
          <cell r="D3">
            <v>1144</v>
          </cell>
        </row>
        <row r="4">
          <cell r="A4" t="str">
            <v>Bar Hill</v>
          </cell>
          <cell r="B4">
            <v>1310</v>
          </cell>
          <cell r="C4">
            <v>755</v>
          </cell>
          <cell r="D4">
            <v>548</v>
          </cell>
        </row>
        <row r="5">
          <cell r="A5" t="str">
            <v>Barnwell Road</v>
          </cell>
          <cell r="B5">
            <v>951</v>
          </cell>
          <cell r="C5">
            <v>552</v>
          </cell>
          <cell r="D5">
            <v>387</v>
          </cell>
        </row>
        <row r="6">
          <cell r="A6" t="str">
            <v>Bassingbourn</v>
          </cell>
          <cell r="B6">
            <v>257</v>
          </cell>
          <cell r="C6">
            <v>140</v>
          </cell>
          <cell r="D6">
            <v>114</v>
          </cell>
        </row>
        <row r="7">
          <cell r="A7" t="str">
            <v>Bottisham</v>
          </cell>
          <cell r="B7">
            <v>1020</v>
          </cell>
          <cell r="C7">
            <v>284</v>
          </cell>
          <cell r="D7">
            <v>710</v>
          </cell>
        </row>
        <row r="8">
          <cell r="A8" t="str">
            <v>Brampton</v>
          </cell>
          <cell r="B8">
            <v>85</v>
          </cell>
          <cell r="C8">
            <v>37</v>
          </cell>
          <cell r="D8">
            <v>45</v>
          </cell>
        </row>
        <row r="9">
          <cell r="A9" t="str">
            <v>Buckden</v>
          </cell>
          <cell r="B9">
            <v>487</v>
          </cell>
          <cell r="C9">
            <v>284</v>
          </cell>
          <cell r="D9">
            <v>191</v>
          </cell>
        </row>
        <row r="10">
          <cell r="A10" t="str">
            <v>Burwell</v>
          </cell>
          <cell r="B10">
            <v>1009</v>
          </cell>
          <cell r="C10">
            <v>494</v>
          </cell>
          <cell r="D10">
            <v>500</v>
          </cell>
        </row>
        <row r="11">
          <cell r="A11" t="str">
            <v>Cambourne</v>
          </cell>
          <cell r="B11">
            <v>3147</v>
          </cell>
          <cell r="C11">
            <v>1681</v>
          </cell>
          <cell r="D11">
            <v>1437</v>
          </cell>
        </row>
        <row r="12">
          <cell r="A12" t="str">
            <v>Cambridge Central</v>
          </cell>
          <cell r="B12">
            <v>25893</v>
          </cell>
          <cell r="C12">
            <v>20496</v>
          </cell>
          <cell r="D12">
            <v>5125</v>
          </cell>
        </row>
        <row r="13">
          <cell r="A13" t="str">
            <v>Chatteris</v>
          </cell>
          <cell r="B13">
            <v>1429</v>
          </cell>
          <cell r="C13">
            <v>842</v>
          </cell>
          <cell r="D13">
            <v>550</v>
          </cell>
        </row>
        <row r="14">
          <cell r="A14" t="str">
            <v>Cherry Hinton</v>
          </cell>
          <cell r="B14">
            <v>2656</v>
          </cell>
          <cell r="C14">
            <v>1694</v>
          </cell>
          <cell r="D14">
            <v>936</v>
          </cell>
        </row>
        <row r="15">
          <cell r="A15" t="str">
            <v>Clay Farm</v>
          </cell>
          <cell r="B15">
            <v>1067</v>
          </cell>
          <cell r="C15">
            <v>561</v>
          </cell>
          <cell r="D15">
            <v>495</v>
          </cell>
        </row>
        <row r="16">
          <cell r="A16" t="str">
            <v>Comberton</v>
          </cell>
          <cell r="B16">
            <v>750</v>
          </cell>
          <cell r="C16">
            <v>349</v>
          </cell>
          <cell r="D16">
            <v>393</v>
          </cell>
        </row>
        <row r="17">
          <cell r="A17" t="str">
            <v>Cottenham</v>
          </cell>
          <cell r="B17">
            <v>792</v>
          </cell>
          <cell r="C17">
            <v>482</v>
          </cell>
          <cell r="D17">
            <v>298</v>
          </cell>
        </row>
        <row r="18">
          <cell r="A18" t="str">
            <v>Ely</v>
          </cell>
          <cell r="B18">
            <v>6917</v>
          </cell>
          <cell r="C18">
            <v>4644</v>
          </cell>
          <cell r="D18">
            <v>2104</v>
          </cell>
        </row>
        <row r="19">
          <cell r="A19" t="str">
            <v>Fulbourn</v>
          </cell>
          <cell r="B19">
            <v>715</v>
          </cell>
          <cell r="C19">
            <v>402</v>
          </cell>
          <cell r="D19">
            <v>306</v>
          </cell>
        </row>
        <row r="20">
          <cell r="A20" t="str">
            <v>Gamlingay</v>
          </cell>
          <cell r="B20">
            <v>292</v>
          </cell>
          <cell r="C20">
            <v>203</v>
          </cell>
          <cell r="D20">
            <v>87</v>
          </cell>
        </row>
        <row r="21">
          <cell r="A21" t="str">
            <v>Great Shelford</v>
          </cell>
          <cell r="B21">
            <v>1899</v>
          </cell>
          <cell r="C21">
            <v>1165</v>
          </cell>
          <cell r="D21">
            <v>700</v>
          </cell>
        </row>
        <row r="22">
          <cell r="A22" t="str">
            <v>Haddenham</v>
          </cell>
          <cell r="B22">
            <v>327</v>
          </cell>
          <cell r="C22">
            <v>183</v>
          </cell>
          <cell r="D22">
            <v>143</v>
          </cell>
        </row>
        <row r="23">
          <cell r="A23" t="str">
            <v>Histon</v>
          </cell>
          <cell r="B23">
            <v>1901</v>
          </cell>
          <cell r="C23">
            <v>1099</v>
          </cell>
          <cell r="D23">
            <v>777</v>
          </cell>
        </row>
        <row r="24">
          <cell r="A24" t="str">
            <v>Huntingdon</v>
          </cell>
          <cell r="B24">
            <v>8144</v>
          </cell>
          <cell r="C24">
            <v>5876</v>
          </cell>
          <cell r="D24">
            <v>2144</v>
          </cell>
        </row>
        <row r="25">
          <cell r="A25" t="str">
            <v>Linton</v>
          </cell>
          <cell r="B25">
            <v>839</v>
          </cell>
          <cell r="C25">
            <v>494</v>
          </cell>
          <cell r="D25">
            <v>317</v>
          </cell>
        </row>
        <row r="26">
          <cell r="A26" t="str">
            <v>Little Downham</v>
          </cell>
          <cell r="B26">
            <v>53</v>
          </cell>
          <cell r="C26">
            <v>38</v>
          </cell>
          <cell r="D26">
            <v>14</v>
          </cell>
        </row>
        <row r="27">
          <cell r="A27" t="str">
            <v>Littleport</v>
          </cell>
          <cell r="B27">
            <v>880</v>
          </cell>
          <cell r="C27">
            <v>511</v>
          </cell>
          <cell r="D27">
            <v>355</v>
          </cell>
        </row>
        <row r="28">
          <cell r="A28" t="str">
            <v>March</v>
          </cell>
          <cell r="B28">
            <v>4021</v>
          </cell>
          <cell r="C28">
            <v>2634</v>
          </cell>
          <cell r="D28">
            <v>1290</v>
          </cell>
        </row>
        <row r="29">
          <cell r="A29" t="str">
            <v>Melbourn</v>
          </cell>
          <cell r="B29">
            <v>456</v>
          </cell>
          <cell r="C29">
            <v>282</v>
          </cell>
          <cell r="D29">
            <v>168</v>
          </cell>
        </row>
        <row r="30">
          <cell r="A30" t="str">
            <v>Milton Road</v>
          </cell>
          <cell r="B30">
            <v>1391</v>
          </cell>
          <cell r="C30">
            <v>922</v>
          </cell>
          <cell r="D30">
            <v>432</v>
          </cell>
        </row>
        <row r="31">
          <cell r="A31" t="str">
            <v>Mobile Libraries</v>
          </cell>
          <cell r="B31">
            <v>2699</v>
          </cell>
          <cell r="C31">
            <v>1557</v>
          </cell>
          <cell r="D31">
            <v>978</v>
          </cell>
        </row>
        <row r="32">
          <cell r="A32" t="str">
            <v>Papworth</v>
          </cell>
          <cell r="B32">
            <v>830</v>
          </cell>
          <cell r="C32">
            <v>437</v>
          </cell>
          <cell r="D32">
            <v>379</v>
          </cell>
        </row>
        <row r="33">
          <cell r="A33" t="str">
            <v>Postal Tape Service</v>
          </cell>
          <cell r="B33">
            <v>11</v>
          </cell>
          <cell r="C33">
            <v>1</v>
          </cell>
          <cell r="D33">
            <v>0</v>
          </cell>
        </row>
        <row r="34">
          <cell r="A34" t="str">
            <v>Ramsey</v>
          </cell>
          <cell r="B34">
            <v>1614</v>
          </cell>
          <cell r="C34">
            <v>1055</v>
          </cell>
          <cell r="D34">
            <v>535</v>
          </cell>
        </row>
        <row r="35">
          <cell r="A35" t="str">
            <v>Rock Road</v>
          </cell>
          <cell r="B35">
            <v>1526</v>
          </cell>
          <cell r="C35">
            <v>972</v>
          </cell>
          <cell r="D35">
            <v>526</v>
          </cell>
        </row>
        <row r="36">
          <cell r="A36" t="str">
            <v>Sawston</v>
          </cell>
          <cell r="B36">
            <v>1024</v>
          </cell>
          <cell r="C36">
            <v>542</v>
          </cell>
          <cell r="D36">
            <v>468</v>
          </cell>
        </row>
        <row r="37">
          <cell r="A37" t="str">
            <v>Sawtry</v>
          </cell>
          <cell r="B37">
            <v>629</v>
          </cell>
          <cell r="C37">
            <v>330</v>
          </cell>
          <cell r="D37">
            <v>278</v>
          </cell>
        </row>
        <row r="38">
          <cell r="A38" t="str">
            <v>Soham</v>
          </cell>
          <cell r="B38">
            <v>1457</v>
          </cell>
          <cell r="C38">
            <v>808</v>
          </cell>
          <cell r="D38">
            <v>618</v>
          </cell>
        </row>
        <row r="39">
          <cell r="A39" t="str">
            <v>Somersham</v>
          </cell>
          <cell r="B39">
            <v>527</v>
          </cell>
          <cell r="C39">
            <v>260</v>
          </cell>
          <cell r="D39">
            <v>259</v>
          </cell>
        </row>
        <row r="40">
          <cell r="A40" t="str">
            <v>St Ives</v>
          </cell>
          <cell r="B40">
            <v>6064</v>
          </cell>
          <cell r="C40">
            <v>4179</v>
          </cell>
          <cell r="D40">
            <v>1760</v>
          </cell>
        </row>
        <row r="41">
          <cell r="A41" t="str">
            <v>St Neots</v>
          </cell>
          <cell r="B41">
            <v>7257</v>
          </cell>
          <cell r="C41">
            <v>4506</v>
          </cell>
          <cell r="D41">
            <v>2627</v>
          </cell>
        </row>
        <row r="42">
          <cell r="A42" t="str">
            <v>Swavesey</v>
          </cell>
          <cell r="B42">
            <v>137</v>
          </cell>
          <cell r="C42">
            <v>83</v>
          </cell>
          <cell r="D42">
            <v>51</v>
          </cell>
        </row>
        <row r="43">
          <cell r="A43" t="str">
            <v>Warboys</v>
          </cell>
          <cell r="B43">
            <v>487</v>
          </cell>
          <cell r="C43">
            <v>287</v>
          </cell>
          <cell r="D43">
            <v>192</v>
          </cell>
        </row>
        <row r="44">
          <cell r="A44" t="str">
            <v>Waterbeach</v>
          </cell>
          <cell r="B44">
            <v>668</v>
          </cell>
          <cell r="C44">
            <v>290</v>
          </cell>
          <cell r="D44">
            <v>375</v>
          </cell>
        </row>
        <row r="45">
          <cell r="A45" t="str">
            <v>Whittlesey</v>
          </cell>
          <cell r="B45">
            <v>1824</v>
          </cell>
          <cell r="C45">
            <v>1213</v>
          </cell>
          <cell r="D45">
            <v>571</v>
          </cell>
        </row>
        <row r="46">
          <cell r="A46" t="str">
            <v>Willingham</v>
          </cell>
          <cell r="B46">
            <v>646</v>
          </cell>
          <cell r="C46">
            <v>351</v>
          </cell>
          <cell r="D46">
            <v>287</v>
          </cell>
        </row>
        <row r="47">
          <cell r="A47" t="str">
            <v>Wisbech</v>
          </cell>
          <cell r="B47">
            <v>4839</v>
          </cell>
          <cell r="C47">
            <v>3317</v>
          </cell>
          <cell r="D47">
            <v>1463</v>
          </cell>
        </row>
        <row r="48">
          <cell r="A48" t="str">
            <v>Yaxley</v>
          </cell>
          <cell r="B48">
            <v>1754</v>
          </cell>
          <cell r="C48">
            <v>990</v>
          </cell>
          <cell r="D48">
            <v>728</v>
          </cell>
        </row>
      </sheetData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</sheetNames>
    <sheetDataSet>
      <sheetData sheetId="0">
        <row r="3">
          <cell r="A3" t="str">
            <v>Arbury Court</v>
          </cell>
          <cell r="B3">
            <v>2819</v>
          </cell>
          <cell r="C3">
            <v>1619</v>
          </cell>
          <cell r="D3">
            <v>1151</v>
          </cell>
        </row>
        <row r="4">
          <cell r="A4" t="str">
            <v>Bar Hill</v>
          </cell>
          <cell r="B4">
            <v>1322</v>
          </cell>
          <cell r="C4">
            <v>759</v>
          </cell>
          <cell r="D4">
            <v>556</v>
          </cell>
        </row>
        <row r="5">
          <cell r="A5" t="str">
            <v>Barnwell Road</v>
          </cell>
          <cell r="B5">
            <v>956</v>
          </cell>
          <cell r="C5">
            <v>545</v>
          </cell>
          <cell r="D5">
            <v>399</v>
          </cell>
        </row>
        <row r="6">
          <cell r="A6" t="str">
            <v>Bassingbourn</v>
          </cell>
          <cell r="B6">
            <v>270</v>
          </cell>
          <cell r="C6">
            <v>140</v>
          </cell>
          <cell r="D6">
            <v>127</v>
          </cell>
        </row>
        <row r="7">
          <cell r="A7" t="str">
            <v>Bottisham</v>
          </cell>
          <cell r="B7">
            <v>1014</v>
          </cell>
          <cell r="C7">
            <v>284</v>
          </cell>
          <cell r="D7">
            <v>704</v>
          </cell>
        </row>
        <row r="8">
          <cell r="A8" t="str">
            <v>Brampton</v>
          </cell>
          <cell r="B8">
            <v>92</v>
          </cell>
          <cell r="C8">
            <v>41</v>
          </cell>
          <cell r="D8">
            <v>48</v>
          </cell>
        </row>
        <row r="9">
          <cell r="A9" t="str">
            <v>Buckden</v>
          </cell>
          <cell r="B9">
            <v>486</v>
          </cell>
          <cell r="C9">
            <v>284</v>
          </cell>
          <cell r="D9">
            <v>189</v>
          </cell>
        </row>
        <row r="10">
          <cell r="A10" t="str">
            <v>Burwell</v>
          </cell>
          <cell r="B10">
            <v>1006</v>
          </cell>
          <cell r="C10">
            <v>491</v>
          </cell>
          <cell r="D10">
            <v>498</v>
          </cell>
        </row>
        <row r="11">
          <cell r="A11" t="str">
            <v>Cambourne</v>
          </cell>
          <cell r="B11">
            <v>3154</v>
          </cell>
          <cell r="C11">
            <v>1670</v>
          </cell>
          <cell r="D11">
            <v>1454</v>
          </cell>
        </row>
        <row r="12">
          <cell r="A12" t="str">
            <v>Cambridge Central</v>
          </cell>
          <cell r="B12">
            <v>25569</v>
          </cell>
          <cell r="C12">
            <v>20184</v>
          </cell>
          <cell r="D12">
            <v>5109</v>
          </cell>
        </row>
        <row r="13">
          <cell r="A13" t="str">
            <v>Chatteris</v>
          </cell>
          <cell r="B13">
            <v>1388</v>
          </cell>
          <cell r="C13">
            <v>818</v>
          </cell>
          <cell r="D13">
            <v>533</v>
          </cell>
        </row>
        <row r="14">
          <cell r="A14" t="str">
            <v>Cherry Hinton</v>
          </cell>
          <cell r="B14">
            <v>2661</v>
          </cell>
          <cell r="C14">
            <v>1689</v>
          </cell>
          <cell r="D14">
            <v>947</v>
          </cell>
        </row>
        <row r="15">
          <cell r="A15" t="str">
            <v>Clay Farm</v>
          </cell>
          <cell r="B15">
            <v>1081</v>
          </cell>
          <cell r="C15">
            <v>557</v>
          </cell>
          <cell r="D15">
            <v>513</v>
          </cell>
        </row>
        <row r="16">
          <cell r="A16" t="str">
            <v>Comberton</v>
          </cell>
          <cell r="B16">
            <v>750</v>
          </cell>
          <cell r="C16">
            <v>344</v>
          </cell>
          <cell r="D16">
            <v>391</v>
          </cell>
        </row>
        <row r="17">
          <cell r="A17" t="str">
            <v>Cottenham</v>
          </cell>
          <cell r="B17">
            <v>796</v>
          </cell>
          <cell r="C17">
            <v>471</v>
          </cell>
          <cell r="D17">
            <v>312</v>
          </cell>
        </row>
        <row r="18">
          <cell r="A18" t="str">
            <v>Ely</v>
          </cell>
          <cell r="B18">
            <v>6838</v>
          </cell>
          <cell r="C18">
            <v>4589</v>
          </cell>
          <cell r="D18">
            <v>2080</v>
          </cell>
        </row>
        <row r="19">
          <cell r="A19" t="str">
            <v>Fulbourn</v>
          </cell>
          <cell r="B19">
            <v>719</v>
          </cell>
          <cell r="C19">
            <v>401</v>
          </cell>
          <cell r="D19">
            <v>312</v>
          </cell>
        </row>
        <row r="20">
          <cell r="A20" t="str">
            <v>Gamlingay</v>
          </cell>
          <cell r="B20">
            <v>288</v>
          </cell>
          <cell r="C20">
            <v>198</v>
          </cell>
          <cell r="D20">
            <v>88</v>
          </cell>
        </row>
        <row r="21">
          <cell r="A21" t="str">
            <v>Great Shelford</v>
          </cell>
          <cell r="B21">
            <v>1907</v>
          </cell>
          <cell r="C21">
            <v>1166</v>
          </cell>
          <cell r="D21">
            <v>708</v>
          </cell>
        </row>
        <row r="22">
          <cell r="A22" t="str">
            <v>Haddenham</v>
          </cell>
          <cell r="B22">
            <v>322</v>
          </cell>
          <cell r="C22">
            <v>181</v>
          </cell>
          <cell r="D22">
            <v>140</v>
          </cell>
        </row>
        <row r="23">
          <cell r="A23" t="str">
            <v>Histon</v>
          </cell>
          <cell r="B23">
            <v>1874</v>
          </cell>
          <cell r="C23">
            <v>1086</v>
          </cell>
          <cell r="D23">
            <v>763</v>
          </cell>
        </row>
        <row r="24">
          <cell r="A24" t="str">
            <v>Huntingdon</v>
          </cell>
          <cell r="B24">
            <v>8165</v>
          </cell>
          <cell r="C24">
            <v>5898</v>
          </cell>
          <cell r="D24">
            <v>2147</v>
          </cell>
        </row>
        <row r="25">
          <cell r="A25" t="str">
            <v>Linton</v>
          </cell>
          <cell r="B25">
            <v>845</v>
          </cell>
          <cell r="C25">
            <v>487</v>
          </cell>
          <cell r="D25">
            <v>330</v>
          </cell>
        </row>
        <row r="26">
          <cell r="A26" t="str">
            <v>Little Downham</v>
          </cell>
          <cell r="B26">
            <v>57</v>
          </cell>
          <cell r="C26">
            <v>39</v>
          </cell>
          <cell r="D26">
            <v>16</v>
          </cell>
        </row>
        <row r="27">
          <cell r="A27" t="str">
            <v>Littleport</v>
          </cell>
          <cell r="B27">
            <v>854</v>
          </cell>
          <cell r="C27">
            <v>499</v>
          </cell>
          <cell r="D27">
            <v>340</v>
          </cell>
        </row>
        <row r="28">
          <cell r="A28" t="str">
            <v>March</v>
          </cell>
          <cell r="B28">
            <v>3985</v>
          </cell>
          <cell r="C28">
            <v>2600</v>
          </cell>
          <cell r="D28">
            <v>1289</v>
          </cell>
        </row>
        <row r="29">
          <cell r="A29" t="str">
            <v>Melbourn</v>
          </cell>
          <cell r="B29">
            <v>452</v>
          </cell>
          <cell r="C29">
            <v>276</v>
          </cell>
          <cell r="D29">
            <v>170</v>
          </cell>
        </row>
        <row r="30">
          <cell r="A30" t="str">
            <v>Milton Road</v>
          </cell>
          <cell r="B30">
            <v>1417</v>
          </cell>
          <cell r="C30">
            <v>929</v>
          </cell>
          <cell r="D30">
            <v>450</v>
          </cell>
        </row>
        <row r="31">
          <cell r="A31" t="str">
            <v>Mobile Libraries</v>
          </cell>
          <cell r="B31">
            <v>2679</v>
          </cell>
          <cell r="C31">
            <v>1545</v>
          </cell>
          <cell r="D31">
            <v>970</v>
          </cell>
        </row>
        <row r="32">
          <cell r="A32" t="str">
            <v>Papworth</v>
          </cell>
          <cell r="B32">
            <v>821</v>
          </cell>
          <cell r="C32">
            <v>428</v>
          </cell>
          <cell r="D32">
            <v>379</v>
          </cell>
        </row>
        <row r="33">
          <cell r="A33" t="str">
            <v>Postal Tape Service</v>
          </cell>
          <cell r="B33">
            <v>11</v>
          </cell>
          <cell r="C33">
            <v>1</v>
          </cell>
          <cell r="D33">
            <v>0</v>
          </cell>
        </row>
        <row r="34">
          <cell r="A34" t="str">
            <v>Ramsey</v>
          </cell>
          <cell r="B34">
            <v>1592</v>
          </cell>
          <cell r="C34">
            <v>1039</v>
          </cell>
          <cell r="D34">
            <v>529</v>
          </cell>
        </row>
        <row r="35">
          <cell r="A35" t="str">
            <v>Rock Road</v>
          </cell>
          <cell r="B35">
            <v>1516</v>
          </cell>
          <cell r="C35">
            <v>959</v>
          </cell>
          <cell r="D35">
            <v>529</v>
          </cell>
        </row>
        <row r="36">
          <cell r="A36" t="str">
            <v>Sawston</v>
          </cell>
          <cell r="B36">
            <v>1031</v>
          </cell>
          <cell r="C36">
            <v>538</v>
          </cell>
          <cell r="D36">
            <v>478</v>
          </cell>
        </row>
        <row r="37">
          <cell r="A37" t="str">
            <v>Sawtry</v>
          </cell>
          <cell r="B37">
            <v>605</v>
          </cell>
          <cell r="C37">
            <v>327</v>
          </cell>
          <cell r="D37">
            <v>258</v>
          </cell>
        </row>
        <row r="38">
          <cell r="A38" t="str">
            <v>Soham</v>
          </cell>
          <cell r="B38">
            <v>1429</v>
          </cell>
          <cell r="C38">
            <v>804</v>
          </cell>
          <cell r="D38">
            <v>591</v>
          </cell>
        </row>
        <row r="39">
          <cell r="A39" t="str">
            <v>Somersham</v>
          </cell>
          <cell r="B39">
            <v>512</v>
          </cell>
          <cell r="C39">
            <v>255</v>
          </cell>
          <cell r="D39">
            <v>250</v>
          </cell>
        </row>
        <row r="40">
          <cell r="A40" t="str">
            <v>St Ives</v>
          </cell>
          <cell r="B40">
            <v>5960</v>
          </cell>
          <cell r="C40">
            <v>4155</v>
          </cell>
          <cell r="D40">
            <v>1681</v>
          </cell>
        </row>
        <row r="41">
          <cell r="A41" t="str">
            <v>St Neots</v>
          </cell>
          <cell r="B41">
            <v>7156</v>
          </cell>
          <cell r="C41">
            <v>4446</v>
          </cell>
          <cell r="D41">
            <v>2588</v>
          </cell>
        </row>
        <row r="42">
          <cell r="A42" t="str">
            <v>Swavesey</v>
          </cell>
          <cell r="B42">
            <v>141</v>
          </cell>
          <cell r="C42">
            <v>84</v>
          </cell>
          <cell r="D42">
            <v>52</v>
          </cell>
        </row>
        <row r="43">
          <cell r="A43" t="str">
            <v>Warboys</v>
          </cell>
          <cell r="B43">
            <v>491</v>
          </cell>
          <cell r="C43">
            <v>294</v>
          </cell>
          <cell r="D43">
            <v>189</v>
          </cell>
        </row>
        <row r="44">
          <cell r="A44" t="str">
            <v>Waterbeach</v>
          </cell>
          <cell r="B44">
            <v>657</v>
          </cell>
          <cell r="C44">
            <v>282</v>
          </cell>
          <cell r="D44">
            <v>372</v>
          </cell>
        </row>
        <row r="45">
          <cell r="A45" t="str">
            <v>Whittlesey</v>
          </cell>
          <cell r="B45">
            <v>1798</v>
          </cell>
          <cell r="C45">
            <v>1185</v>
          </cell>
          <cell r="D45">
            <v>574</v>
          </cell>
        </row>
        <row r="46">
          <cell r="A46" t="str">
            <v>Willingham</v>
          </cell>
          <cell r="B46">
            <v>649</v>
          </cell>
          <cell r="C46">
            <v>349</v>
          </cell>
          <cell r="D46">
            <v>292</v>
          </cell>
        </row>
        <row r="47">
          <cell r="A47" t="str">
            <v>Wisbech</v>
          </cell>
          <cell r="B47">
            <v>4733</v>
          </cell>
          <cell r="C47">
            <v>3257</v>
          </cell>
          <cell r="D47">
            <v>1420</v>
          </cell>
        </row>
        <row r="48">
          <cell r="A48" t="str">
            <v>Yaxley</v>
          </cell>
          <cell r="B48">
            <v>1748</v>
          </cell>
          <cell r="C48">
            <v>977</v>
          </cell>
          <cell r="D48">
            <v>731</v>
          </cell>
        </row>
      </sheetData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</sheetNames>
    <sheetDataSet>
      <sheetData sheetId="0">
        <row r="3">
          <cell r="A3" t="str">
            <v>Arbury Court</v>
          </cell>
          <cell r="B3">
            <v>2836</v>
          </cell>
          <cell r="C3">
            <v>1653</v>
          </cell>
          <cell r="D3">
            <v>1135</v>
          </cell>
        </row>
        <row r="4">
          <cell r="A4" t="str">
            <v>Bar Hill</v>
          </cell>
          <cell r="B4">
            <v>1323</v>
          </cell>
          <cell r="C4">
            <v>775</v>
          </cell>
          <cell r="D4">
            <v>540</v>
          </cell>
        </row>
        <row r="5">
          <cell r="A5" t="str">
            <v>Barnwell Road</v>
          </cell>
          <cell r="B5">
            <v>954</v>
          </cell>
          <cell r="C5">
            <v>555</v>
          </cell>
          <cell r="D5">
            <v>387</v>
          </cell>
        </row>
        <row r="6">
          <cell r="A6" t="str">
            <v>Bassingbourn</v>
          </cell>
          <cell r="B6">
            <v>259</v>
          </cell>
          <cell r="C6">
            <v>137</v>
          </cell>
          <cell r="D6">
            <v>119</v>
          </cell>
        </row>
        <row r="7">
          <cell r="A7" t="str">
            <v>Bottisham</v>
          </cell>
          <cell r="B7">
            <v>1012</v>
          </cell>
          <cell r="C7">
            <v>285</v>
          </cell>
          <cell r="D7">
            <v>701</v>
          </cell>
        </row>
        <row r="8">
          <cell r="A8" t="str">
            <v>Brampton</v>
          </cell>
          <cell r="B8">
            <v>93</v>
          </cell>
          <cell r="C8">
            <v>42</v>
          </cell>
          <cell r="D8">
            <v>48</v>
          </cell>
        </row>
        <row r="9">
          <cell r="A9" t="str">
            <v>Buckden</v>
          </cell>
          <cell r="B9">
            <v>476</v>
          </cell>
          <cell r="C9">
            <v>282</v>
          </cell>
          <cell r="D9">
            <v>181</v>
          </cell>
        </row>
        <row r="10">
          <cell r="A10" t="str">
            <v>Burwell</v>
          </cell>
          <cell r="B10">
            <v>987</v>
          </cell>
          <cell r="C10">
            <v>484</v>
          </cell>
          <cell r="D10">
            <v>488</v>
          </cell>
        </row>
        <row r="11">
          <cell r="A11" t="str">
            <v>Cambourne</v>
          </cell>
          <cell r="B11">
            <v>3124</v>
          </cell>
          <cell r="C11">
            <v>1694</v>
          </cell>
          <cell r="D11">
            <v>1402</v>
          </cell>
        </row>
        <row r="12">
          <cell r="A12" t="str">
            <v>Cambridge Central</v>
          </cell>
          <cell r="B12">
            <v>25557</v>
          </cell>
          <cell r="C12">
            <v>20286</v>
          </cell>
          <cell r="D12">
            <v>4992</v>
          </cell>
        </row>
        <row r="13">
          <cell r="A13" t="str">
            <v>Chatteris</v>
          </cell>
          <cell r="B13">
            <v>1378</v>
          </cell>
          <cell r="C13">
            <v>834</v>
          </cell>
          <cell r="D13">
            <v>507</v>
          </cell>
        </row>
        <row r="14">
          <cell r="A14" t="str">
            <v>Cherry Hinton</v>
          </cell>
          <cell r="B14">
            <v>2645</v>
          </cell>
          <cell r="C14">
            <v>1692</v>
          </cell>
          <cell r="D14">
            <v>926</v>
          </cell>
        </row>
        <row r="15">
          <cell r="A15" t="str">
            <v>Clay Farm</v>
          </cell>
          <cell r="B15">
            <v>1077</v>
          </cell>
          <cell r="C15">
            <v>563</v>
          </cell>
          <cell r="D15">
            <v>503</v>
          </cell>
        </row>
        <row r="16">
          <cell r="A16" t="str">
            <v>Comberton</v>
          </cell>
          <cell r="B16">
            <v>685</v>
          </cell>
          <cell r="C16">
            <v>347</v>
          </cell>
          <cell r="D16">
            <v>323</v>
          </cell>
        </row>
        <row r="17">
          <cell r="A17" t="str">
            <v>Cottenham</v>
          </cell>
          <cell r="B17">
            <v>780</v>
          </cell>
          <cell r="C17">
            <v>472</v>
          </cell>
          <cell r="D17">
            <v>295</v>
          </cell>
        </row>
        <row r="18">
          <cell r="A18" t="str">
            <v>Ely</v>
          </cell>
          <cell r="B18">
            <v>6833</v>
          </cell>
          <cell r="C18">
            <v>4632</v>
          </cell>
          <cell r="D18">
            <v>2043</v>
          </cell>
        </row>
        <row r="19">
          <cell r="A19" t="str">
            <v>Fulbourn</v>
          </cell>
          <cell r="B19">
            <v>717</v>
          </cell>
          <cell r="C19">
            <v>398</v>
          </cell>
          <cell r="D19">
            <v>313</v>
          </cell>
        </row>
        <row r="20">
          <cell r="A20" t="str">
            <v>Gamlingay</v>
          </cell>
          <cell r="B20">
            <v>381</v>
          </cell>
          <cell r="C20">
            <v>204</v>
          </cell>
          <cell r="D20">
            <v>175</v>
          </cell>
        </row>
        <row r="21">
          <cell r="A21" t="str">
            <v>Great Shelford</v>
          </cell>
          <cell r="B21">
            <v>1924</v>
          </cell>
          <cell r="C21">
            <v>1181</v>
          </cell>
          <cell r="D21">
            <v>710</v>
          </cell>
        </row>
        <row r="22">
          <cell r="A22" t="str">
            <v>Haddenham</v>
          </cell>
          <cell r="B22">
            <v>309</v>
          </cell>
          <cell r="C22">
            <v>181</v>
          </cell>
          <cell r="D22">
            <v>127</v>
          </cell>
        </row>
        <row r="23">
          <cell r="A23" t="str">
            <v>Histon</v>
          </cell>
          <cell r="B23">
            <v>1860</v>
          </cell>
          <cell r="C23">
            <v>1082</v>
          </cell>
          <cell r="D23">
            <v>753</v>
          </cell>
        </row>
        <row r="24">
          <cell r="A24" t="str">
            <v>Huntingdon</v>
          </cell>
          <cell r="B24">
            <v>8127</v>
          </cell>
          <cell r="C24">
            <v>5929</v>
          </cell>
          <cell r="D24">
            <v>2082</v>
          </cell>
        </row>
        <row r="25">
          <cell r="A25" t="str">
            <v>Linton</v>
          </cell>
          <cell r="B25">
            <v>855</v>
          </cell>
          <cell r="C25">
            <v>495</v>
          </cell>
          <cell r="D25">
            <v>331</v>
          </cell>
        </row>
        <row r="26">
          <cell r="A26" t="str">
            <v>Little Downham</v>
          </cell>
          <cell r="B26">
            <v>59</v>
          </cell>
          <cell r="C26">
            <v>39</v>
          </cell>
          <cell r="D26">
            <v>18</v>
          </cell>
        </row>
        <row r="27">
          <cell r="A27" t="str">
            <v>Littleport</v>
          </cell>
          <cell r="B27">
            <v>841</v>
          </cell>
          <cell r="C27">
            <v>494</v>
          </cell>
          <cell r="D27">
            <v>332</v>
          </cell>
        </row>
        <row r="28">
          <cell r="A28" t="str">
            <v>March</v>
          </cell>
          <cell r="B28">
            <v>3985</v>
          </cell>
          <cell r="C28">
            <v>2627</v>
          </cell>
          <cell r="D28">
            <v>1265</v>
          </cell>
        </row>
        <row r="29">
          <cell r="A29" t="str">
            <v>Melbourn</v>
          </cell>
          <cell r="B29">
            <v>450</v>
          </cell>
          <cell r="C29">
            <v>278</v>
          </cell>
          <cell r="D29">
            <v>166</v>
          </cell>
        </row>
        <row r="30">
          <cell r="A30" t="str">
            <v>Milton Road</v>
          </cell>
          <cell r="B30">
            <v>1452</v>
          </cell>
          <cell r="C30">
            <v>964</v>
          </cell>
          <cell r="D30">
            <v>448</v>
          </cell>
        </row>
        <row r="31">
          <cell r="A31" t="str">
            <v>Mobile Libraries</v>
          </cell>
          <cell r="B31">
            <v>2661</v>
          </cell>
          <cell r="C31">
            <v>1533</v>
          </cell>
          <cell r="D31">
            <v>960</v>
          </cell>
        </row>
        <row r="32">
          <cell r="A32" t="str">
            <v>Papworth</v>
          </cell>
          <cell r="B32">
            <v>808</v>
          </cell>
          <cell r="C32">
            <v>431</v>
          </cell>
          <cell r="D32">
            <v>362</v>
          </cell>
        </row>
        <row r="33">
          <cell r="A33" t="str">
            <v>Postal Tape Service</v>
          </cell>
          <cell r="B33">
            <v>11</v>
          </cell>
          <cell r="C33">
            <v>1</v>
          </cell>
          <cell r="D33">
            <v>0</v>
          </cell>
        </row>
        <row r="34">
          <cell r="A34" t="str">
            <v>Ramsey</v>
          </cell>
          <cell r="B34">
            <v>1547</v>
          </cell>
          <cell r="C34">
            <v>1026</v>
          </cell>
          <cell r="D34">
            <v>498</v>
          </cell>
        </row>
        <row r="35">
          <cell r="A35" t="str">
            <v>Rock Road</v>
          </cell>
          <cell r="B35">
            <v>1504</v>
          </cell>
          <cell r="C35">
            <v>961</v>
          </cell>
          <cell r="D35">
            <v>517</v>
          </cell>
        </row>
        <row r="36">
          <cell r="A36" t="str">
            <v>Sawston</v>
          </cell>
          <cell r="B36">
            <v>1042</v>
          </cell>
          <cell r="C36">
            <v>538</v>
          </cell>
          <cell r="D36">
            <v>490</v>
          </cell>
        </row>
        <row r="37">
          <cell r="A37" t="str">
            <v>Sawtry</v>
          </cell>
          <cell r="B37">
            <v>582</v>
          </cell>
          <cell r="C37">
            <v>314</v>
          </cell>
          <cell r="D37">
            <v>249</v>
          </cell>
        </row>
        <row r="38">
          <cell r="A38" t="str">
            <v>Soham</v>
          </cell>
          <cell r="B38">
            <v>1391</v>
          </cell>
          <cell r="C38">
            <v>788</v>
          </cell>
          <cell r="D38">
            <v>568</v>
          </cell>
        </row>
        <row r="39">
          <cell r="A39" t="str">
            <v>Somersham</v>
          </cell>
          <cell r="B39">
            <v>507</v>
          </cell>
          <cell r="C39">
            <v>252</v>
          </cell>
          <cell r="D39">
            <v>249</v>
          </cell>
        </row>
        <row r="40">
          <cell r="A40" t="str">
            <v>St Ives</v>
          </cell>
          <cell r="B40">
            <v>5873</v>
          </cell>
          <cell r="C40">
            <v>4117</v>
          </cell>
          <cell r="D40">
            <v>1633</v>
          </cell>
        </row>
        <row r="41">
          <cell r="A41" t="str">
            <v>St Neots</v>
          </cell>
          <cell r="B41">
            <v>7098</v>
          </cell>
          <cell r="C41">
            <v>4456</v>
          </cell>
          <cell r="D41">
            <v>2522</v>
          </cell>
        </row>
        <row r="42">
          <cell r="A42" t="str">
            <v>Swavesey</v>
          </cell>
          <cell r="B42">
            <v>146</v>
          </cell>
          <cell r="C42">
            <v>84</v>
          </cell>
          <cell r="D42">
            <v>57</v>
          </cell>
        </row>
        <row r="43">
          <cell r="A43" t="str">
            <v>Warboys</v>
          </cell>
          <cell r="B43">
            <v>460</v>
          </cell>
          <cell r="C43">
            <v>282</v>
          </cell>
          <cell r="D43">
            <v>170</v>
          </cell>
        </row>
        <row r="44">
          <cell r="A44" t="str">
            <v>Waterbeach</v>
          </cell>
          <cell r="B44">
            <v>627</v>
          </cell>
          <cell r="C44">
            <v>276</v>
          </cell>
          <cell r="D44">
            <v>347</v>
          </cell>
        </row>
        <row r="45">
          <cell r="A45" t="str">
            <v>Whittlesey</v>
          </cell>
          <cell r="B45">
            <v>1796</v>
          </cell>
          <cell r="C45">
            <v>1197</v>
          </cell>
          <cell r="D45">
            <v>560</v>
          </cell>
        </row>
        <row r="46">
          <cell r="A46" t="str">
            <v>Willingham</v>
          </cell>
          <cell r="B46">
            <v>636</v>
          </cell>
          <cell r="C46">
            <v>342</v>
          </cell>
          <cell r="D46">
            <v>286</v>
          </cell>
        </row>
        <row r="47">
          <cell r="A47" t="str">
            <v>Wisbech</v>
          </cell>
          <cell r="B47">
            <v>4654</v>
          </cell>
          <cell r="C47">
            <v>3271</v>
          </cell>
          <cell r="D47">
            <v>1327</v>
          </cell>
        </row>
        <row r="48">
          <cell r="A48" t="str">
            <v>Yaxley</v>
          </cell>
          <cell r="B48">
            <v>1713</v>
          </cell>
          <cell r="C48">
            <v>962</v>
          </cell>
          <cell r="D48">
            <v>711</v>
          </cell>
        </row>
      </sheetData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</sheetNames>
    <sheetDataSet>
      <sheetData sheetId="0">
        <row r="3">
          <cell r="A3" t="str">
            <v>Arbury Court</v>
          </cell>
          <cell r="B3">
            <v>258</v>
          </cell>
        </row>
        <row r="4">
          <cell r="A4" t="str">
            <v>Bar Hill</v>
          </cell>
          <cell r="B4">
            <v>164</v>
          </cell>
        </row>
        <row r="5">
          <cell r="A5" t="str">
            <v>Barnwell Road</v>
          </cell>
          <cell r="B5">
            <v>179</v>
          </cell>
        </row>
        <row r="6">
          <cell r="A6" t="str">
            <v>Bassingbourn</v>
          </cell>
          <cell r="B6">
            <v>46</v>
          </cell>
        </row>
        <row r="7">
          <cell r="A7" t="str">
            <v>Bottisham</v>
          </cell>
          <cell r="B7">
            <v>55</v>
          </cell>
        </row>
        <row r="8">
          <cell r="A8" t="str">
            <v>Brampton</v>
          </cell>
          <cell r="B8">
            <v>20</v>
          </cell>
        </row>
        <row r="9">
          <cell r="A9" t="str">
            <v>Buckden</v>
          </cell>
          <cell r="B9">
            <v>131</v>
          </cell>
        </row>
        <row r="10">
          <cell r="A10" t="str">
            <v>Burwell</v>
          </cell>
          <cell r="B10">
            <v>148</v>
          </cell>
        </row>
        <row r="11">
          <cell r="A11" t="str">
            <v>Cambourne</v>
          </cell>
          <cell r="B11">
            <v>420</v>
          </cell>
        </row>
        <row r="12">
          <cell r="A12" t="str">
            <v>Cambridge Central</v>
          </cell>
          <cell r="B12">
            <v>1083</v>
          </cell>
        </row>
        <row r="13">
          <cell r="A13" t="str">
            <v>Central Stock Unit</v>
          </cell>
          <cell r="B13">
            <v>4</v>
          </cell>
        </row>
        <row r="14">
          <cell r="A14" t="str">
            <v>Chatteris</v>
          </cell>
          <cell r="B14">
            <v>124</v>
          </cell>
        </row>
        <row r="15">
          <cell r="A15" t="str">
            <v>Cherry Hinton</v>
          </cell>
          <cell r="B15">
            <v>288</v>
          </cell>
        </row>
        <row r="16">
          <cell r="A16" t="str">
            <v>Clay Farm</v>
          </cell>
          <cell r="B16">
            <v>128</v>
          </cell>
        </row>
        <row r="17">
          <cell r="A17" t="str">
            <v>Comberton</v>
          </cell>
          <cell r="B17">
            <v>167</v>
          </cell>
        </row>
        <row r="18">
          <cell r="A18" t="str">
            <v>Cottenham</v>
          </cell>
          <cell r="B18">
            <v>143</v>
          </cell>
        </row>
        <row r="19">
          <cell r="A19" t="str">
            <v>Ely</v>
          </cell>
          <cell r="B19">
            <v>610</v>
          </cell>
        </row>
        <row r="20">
          <cell r="A20" t="str">
            <v>Fulbourn</v>
          </cell>
          <cell r="B20">
            <v>59</v>
          </cell>
        </row>
        <row r="21">
          <cell r="A21" t="str">
            <v>Gamlingay</v>
          </cell>
          <cell r="B21">
            <v>75</v>
          </cell>
        </row>
        <row r="22">
          <cell r="A22" t="str">
            <v>Great Shelford</v>
          </cell>
          <cell r="B22">
            <v>199</v>
          </cell>
        </row>
        <row r="23">
          <cell r="A23" t="str">
            <v>Haddenham</v>
          </cell>
          <cell r="B23">
            <v>57</v>
          </cell>
        </row>
        <row r="24">
          <cell r="A24" t="str">
            <v>Histon</v>
          </cell>
          <cell r="B24">
            <v>396</v>
          </cell>
        </row>
        <row r="25">
          <cell r="A25" t="str">
            <v>Huntingdon</v>
          </cell>
          <cell r="B25">
            <v>595</v>
          </cell>
        </row>
        <row r="26">
          <cell r="A26" t="str">
            <v>Linton</v>
          </cell>
          <cell r="B26">
            <v>168</v>
          </cell>
        </row>
        <row r="27">
          <cell r="A27" t="str">
            <v>Little Downham</v>
          </cell>
          <cell r="B27">
            <v>12</v>
          </cell>
        </row>
        <row r="28">
          <cell r="A28" t="str">
            <v>Littleport</v>
          </cell>
          <cell r="B28">
            <v>249</v>
          </cell>
        </row>
        <row r="29">
          <cell r="A29" t="str">
            <v>March</v>
          </cell>
          <cell r="B29">
            <v>311</v>
          </cell>
        </row>
        <row r="30">
          <cell r="A30" t="str">
            <v>Melbourn</v>
          </cell>
          <cell r="B30">
            <v>34</v>
          </cell>
        </row>
        <row r="31">
          <cell r="A31" t="str">
            <v>Milton Road</v>
          </cell>
          <cell r="B31">
            <v>205</v>
          </cell>
        </row>
        <row r="32">
          <cell r="A32" t="str">
            <v>Mobile Libraries</v>
          </cell>
          <cell r="B32">
            <v>285</v>
          </cell>
        </row>
        <row r="33">
          <cell r="A33" t="str">
            <v>Papworth</v>
          </cell>
          <cell r="B33">
            <v>31</v>
          </cell>
        </row>
        <row r="34">
          <cell r="A34" t="str">
            <v>Prison</v>
          </cell>
          <cell r="B34">
            <v>61</v>
          </cell>
        </row>
        <row r="35">
          <cell r="A35" t="str">
            <v>Ramsey</v>
          </cell>
          <cell r="B35">
            <v>141</v>
          </cell>
        </row>
        <row r="36">
          <cell r="A36" t="str">
            <v>Rock Road</v>
          </cell>
          <cell r="B36">
            <v>332</v>
          </cell>
        </row>
        <row r="37">
          <cell r="A37" t="str">
            <v>Sawston</v>
          </cell>
          <cell r="B37">
            <v>79</v>
          </cell>
        </row>
        <row r="38">
          <cell r="A38" t="str">
            <v>Sawtry</v>
          </cell>
          <cell r="B38">
            <v>77</v>
          </cell>
        </row>
        <row r="39">
          <cell r="A39" t="str">
            <v>Soham</v>
          </cell>
          <cell r="B39">
            <v>117</v>
          </cell>
        </row>
        <row r="40">
          <cell r="A40" t="str">
            <v>Somersham</v>
          </cell>
          <cell r="B40">
            <v>63</v>
          </cell>
        </row>
        <row r="41">
          <cell r="A41" t="str">
            <v>St Ives</v>
          </cell>
          <cell r="B41">
            <v>738</v>
          </cell>
        </row>
        <row r="42">
          <cell r="A42" t="str">
            <v>St Neots</v>
          </cell>
          <cell r="B42">
            <v>761</v>
          </cell>
        </row>
        <row r="43">
          <cell r="A43" t="str">
            <v>Swavesey</v>
          </cell>
          <cell r="B43">
            <v>46</v>
          </cell>
        </row>
        <row r="44">
          <cell r="A44" t="str">
            <v>Warboys</v>
          </cell>
          <cell r="B44">
            <v>127</v>
          </cell>
        </row>
        <row r="45">
          <cell r="A45" t="str">
            <v>Waterbeach</v>
          </cell>
          <cell r="B45">
            <v>47</v>
          </cell>
        </row>
        <row r="46">
          <cell r="A46" t="str">
            <v>Whittlesey</v>
          </cell>
          <cell r="B46">
            <v>133</v>
          </cell>
        </row>
        <row r="47">
          <cell r="A47" t="str">
            <v>Willingham</v>
          </cell>
          <cell r="B47">
            <v>155</v>
          </cell>
        </row>
        <row r="48">
          <cell r="A48" t="str">
            <v>Wisbech</v>
          </cell>
          <cell r="B48">
            <v>139</v>
          </cell>
        </row>
        <row r="49">
          <cell r="A49" t="str">
            <v>Yaxley</v>
          </cell>
          <cell r="B49">
            <v>150</v>
          </cell>
        </row>
        <row r="51">
          <cell r="B51" t="str">
            <v>Requests by Pickup Location</v>
          </cell>
        </row>
      </sheetData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</sheetNames>
    <sheetDataSet>
      <sheetData sheetId="0">
        <row r="4">
          <cell r="A4" t="str">
            <v>Arbury Court Library</v>
          </cell>
          <cell r="B4">
            <v>2827</v>
          </cell>
          <cell r="C4">
            <v>1659</v>
          </cell>
          <cell r="D4">
            <v>1116</v>
          </cell>
        </row>
        <row r="5">
          <cell r="A5" t="str">
            <v>Bar Hill Library</v>
          </cell>
          <cell r="B5">
            <v>1338</v>
          </cell>
          <cell r="C5">
            <v>784</v>
          </cell>
          <cell r="D5">
            <v>546</v>
          </cell>
        </row>
        <row r="6">
          <cell r="A6" t="str">
            <v>Barnwell Road Library</v>
          </cell>
          <cell r="B6">
            <v>980</v>
          </cell>
          <cell r="C6">
            <v>574</v>
          </cell>
          <cell r="D6">
            <v>398</v>
          </cell>
        </row>
        <row r="7">
          <cell r="A7" t="str">
            <v>Bassingbourn</v>
          </cell>
          <cell r="B7">
            <v>255</v>
          </cell>
          <cell r="C7">
            <v>132</v>
          </cell>
          <cell r="D7">
            <v>120</v>
          </cell>
        </row>
        <row r="8">
          <cell r="A8" t="str">
            <v>Bottisham</v>
          </cell>
          <cell r="B8">
            <v>1009</v>
          </cell>
          <cell r="C8">
            <v>285</v>
          </cell>
          <cell r="D8">
            <v>699</v>
          </cell>
        </row>
        <row r="9">
          <cell r="A9" t="str">
            <v>Brampton</v>
          </cell>
          <cell r="B9">
            <v>88</v>
          </cell>
          <cell r="C9">
            <v>42</v>
          </cell>
          <cell r="D9">
            <v>43</v>
          </cell>
        </row>
        <row r="10">
          <cell r="A10" t="str">
            <v>Buckden Library</v>
          </cell>
          <cell r="B10">
            <v>482</v>
          </cell>
          <cell r="C10">
            <v>290</v>
          </cell>
          <cell r="D10">
            <v>179</v>
          </cell>
        </row>
        <row r="11">
          <cell r="A11" t="str">
            <v>Burwell Library</v>
          </cell>
          <cell r="B11">
            <v>977</v>
          </cell>
          <cell r="C11">
            <v>479</v>
          </cell>
          <cell r="D11">
            <v>484</v>
          </cell>
        </row>
        <row r="12">
          <cell r="A12" t="str">
            <v>Cambourne Library</v>
          </cell>
          <cell r="B12">
            <v>3060</v>
          </cell>
          <cell r="C12">
            <v>1680</v>
          </cell>
          <cell r="D12">
            <v>1352</v>
          </cell>
        </row>
        <row r="13">
          <cell r="A13" t="str">
            <v>Cambridge Central Library</v>
          </cell>
          <cell r="B13">
            <v>25512</v>
          </cell>
          <cell r="C13">
            <v>20266</v>
          </cell>
          <cell r="D13">
            <v>4971</v>
          </cell>
        </row>
        <row r="14">
          <cell r="A14" t="str">
            <v>Chatteris Library</v>
          </cell>
          <cell r="B14">
            <v>1374</v>
          </cell>
          <cell r="C14">
            <v>826</v>
          </cell>
          <cell r="D14">
            <v>509</v>
          </cell>
        </row>
        <row r="15">
          <cell r="A15" t="str">
            <v>Cherry Hinton Library</v>
          </cell>
          <cell r="B15">
            <v>2648</v>
          </cell>
          <cell r="C15">
            <v>1685</v>
          </cell>
          <cell r="D15">
            <v>936</v>
          </cell>
        </row>
        <row r="16">
          <cell r="A16" t="str">
            <v>Clay Farm Library</v>
          </cell>
          <cell r="B16">
            <v>1090</v>
          </cell>
          <cell r="C16">
            <v>568</v>
          </cell>
          <cell r="D16">
            <v>510</v>
          </cell>
        </row>
        <row r="17">
          <cell r="A17" t="str">
            <v>Comberton Library</v>
          </cell>
          <cell r="B17">
            <v>694</v>
          </cell>
          <cell r="C17">
            <v>340</v>
          </cell>
          <cell r="D17">
            <v>340</v>
          </cell>
        </row>
        <row r="18">
          <cell r="A18" t="str">
            <v>Cottenham Library</v>
          </cell>
          <cell r="B18">
            <v>782</v>
          </cell>
          <cell r="C18">
            <v>477</v>
          </cell>
          <cell r="D18">
            <v>293</v>
          </cell>
        </row>
        <row r="19">
          <cell r="A19" t="str">
            <v>Ely Library</v>
          </cell>
          <cell r="B19">
            <v>6818</v>
          </cell>
          <cell r="C19">
            <v>4629</v>
          </cell>
          <cell r="D19">
            <v>2040</v>
          </cell>
        </row>
        <row r="20">
          <cell r="A20" t="str">
            <v>Fulbourn</v>
          </cell>
          <cell r="B20">
            <v>711</v>
          </cell>
          <cell r="C20">
            <v>393</v>
          </cell>
          <cell r="D20">
            <v>312</v>
          </cell>
        </row>
        <row r="21">
          <cell r="A21" t="str">
            <v>Gamlingay</v>
          </cell>
          <cell r="B21">
            <v>490</v>
          </cell>
          <cell r="C21">
            <v>197</v>
          </cell>
          <cell r="D21">
            <v>291</v>
          </cell>
        </row>
        <row r="22">
          <cell r="A22" t="str">
            <v>Great Shelford Library</v>
          </cell>
          <cell r="B22">
            <v>1921</v>
          </cell>
          <cell r="C22">
            <v>1188</v>
          </cell>
          <cell r="D22">
            <v>704</v>
          </cell>
        </row>
        <row r="23">
          <cell r="A23" t="str">
            <v>Haddenham</v>
          </cell>
          <cell r="B23">
            <v>304</v>
          </cell>
          <cell r="C23">
            <v>182</v>
          </cell>
          <cell r="D23">
            <v>121</v>
          </cell>
        </row>
        <row r="24">
          <cell r="A24" t="str">
            <v>Histon Library</v>
          </cell>
          <cell r="B24">
            <v>1851</v>
          </cell>
          <cell r="C24">
            <v>1078</v>
          </cell>
          <cell r="D24">
            <v>748</v>
          </cell>
        </row>
        <row r="25">
          <cell r="A25" t="str">
            <v>Huntingdon Library</v>
          </cell>
          <cell r="B25">
            <v>8128</v>
          </cell>
          <cell r="C25">
            <v>5936</v>
          </cell>
          <cell r="D25">
            <v>2080</v>
          </cell>
        </row>
        <row r="26">
          <cell r="A26" t="str">
            <v>Linton Library</v>
          </cell>
          <cell r="B26">
            <v>840</v>
          </cell>
          <cell r="C26">
            <v>491</v>
          </cell>
          <cell r="D26">
            <v>320</v>
          </cell>
        </row>
        <row r="27">
          <cell r="A27" t="str">
            <v>Little Downham</v>
          </cell>
          <cell r="B27">
            <v>60</v>
          </cell>
          <cell r="C27">
            <v>40</v>
          </cell>
          <cell r="D27">
            <v>18</v>
          </cell>
        </row>
        <row r="28">
          <cell r="A28" t="str">
            <v>Littleport Library</v>
          </cell>
          <cell r="B28">
            <v>815</v>
          </cell>
          <cell r="C28">
            <v>480</v>
          </cell>
          <cell r="D28">
            <v>321</v>
          </cell>
        </row>
        <row r="29">
          <cell r="A29" t="str">
            <v>March Library</v>
          </cell>
          <cell r="B29">
            <v>3906</v>
          </cell>
          <cell r="C29">
            <v>2598</v>
          </cell>
          <cell r="D29">
            <v>1234</v>
          </cell>
        </row>
        <row r="30">
          <cell r="A30" t="str">
            <v>Melbourn</v>
          </cell>
          <cell r="B30">
            <v>443</v>
          </cell>
          <cell r="C30">
            <v>276</v>
          </cell>
          <cell r="D30">
            <v>162</v>
          </cell>
        </row>
        <row r="31">
          <cell r="A31" t="str">
            <v>Milton Road Library</v>
          </cell>
          <cell r="B31">
            <v>1452</v>
          </cell>
          <cell r="C31">
            <v>978</v>
          </cell>
          <cell r="D31">
            <v>433</v>
          </cell>
        </row>
        <row r="32">
          <cell r="A32" t="str">
            <v>Milton Road Replacement Mobile Library</v>
          </cell>
          <cell r="B32">
            <v>29</v>
          </cell>
          <cell r="C32">
            <v>15</v>
          </cell>
          <cell r="D32">
            <v>14</v>
          </cell>
        </row>
        <row r="33">
          <cell r="A33" t="str">
            <v>Mobile Library</v>
          </cell>
          <cell r="B33">
            <v>2638</v>
          </cell>
          <cell r="C33">
            <v>1532</v>
          </cell>
          <cell r="D33">
            <v>936</v>
          </cell>
        </row>
        <row r="34">
          <cell r="A34" t="str">
            <v>Papworth Library</v>
          </cell>
          <cell r="B34">
            <v>801</v>
          </cell>
          <cell r="C34">
            <v>432</v>
          </cell>
          <cell r="D34">
            <v>355</v>
          </cell>
        </row>
        <row r="35">
          <cell r="A35" t="str">
            <v>Postal Tape Service</v>
          </cell>
          <cell r="B35">
            <v>10</v>
          </cell>
          <cell r="C35">
            <v>1</v>
          </cell>
          <cell r="D35">
            <v>0</v>
          </cell>
        </row>
        <row r="36">
          <cell r="A36" t="str">
            <v>Ramsey Library</v>
          </cell>
          <cell r="B36">
            <v>1521</v>
          </cell>
          <cell r="C36">
            <v>1008</v>
          </cell>
          <cell r="D36">
            <v>493</v>
          </cell>
        </row>
        <row r="37">
          <cell r="A37" t="str">
            <v>Rock Road Library</v>
          </cell>
          <cell r="B37">
            <v>1519</v>
          </cell>
          <cell r="C37">
            <v>978</v>
          </cell>
          <cell r="D37">
            <v>515</v>
          </cell>
        </row>
        <row r="38">
          <cell r="A38" t="str">
            <v>Sawston Library</v>
          </cell>
          <cell r="B38">
            <v>1022</v>
          </cell>
          <cell r="C38">
            <v>536</v>
          </cell>
          <cell r="D38">
            <v>473</v>
          </cell>
        </row>
        <row r="39">
          <cell r="A39" t="str">
            <v>Sawtry Library</v>
          </cell>
          <cell r="B39">
            <v>567</v>
          </cell>
          <cell r="C39">
            <v>311</v>
          </cell>
          <cell r="D39">
            <v>242</v>
          </cell>
        </row>
        <row r="40">
          <cell r="A40" t="str">
            <v>Soham Library</v>
          </cell>
          <cell r="B40">
            <v>1354</v>
          </cell>
          <cell r="C40">
            <v>768</v>
          </cell>
          <cell r="D40">
            <v>551</v>
          </cell>
        </row>
        <row r="41">
          <cell r="A41" t="str">
            <v>Somersham</v>
          </cell>
          <cell r="B41">
            <v>504</v>
          </cell>
          <cell r="C41">
            <v>241</v>
          </cell>
          <cell r="D41">
            <v>257</v>
          </cell>
        </row>
        <row r="42">
          <cell r="A42" t="str">
            <v>St Ives Library</v>
          </cell>
          <cell r="B42">
            <v>5807</v>
          </cell>
          <cell r="C42">
            <v>4094</v>
          </cell>
          <cell r="D42">
            <v>1588</v>
          </cell>
        </row>
        <row r="43">
          <cell r="A43" t="str">
            <v>St Neots Library</v>
          </cell>
          <cell r="B43">
            <v>7063</v>
          </cell>
          <cell r="C43">
            <v>4453</v>
          </cell>
          <cell r="D43">
            <v>2490</v>
          </cell>
        </row>
        <row r="44">
          <cell r="A44" t="str">
            <v>Swavesey</v>
          </cell>
          <cell r="B44">
            <v>149</v>
          </cell>
          <cell r="C44">
            <v>85</v>
          </cell>
          <cell r="D44">
            <v>59</v>
          </cell>
        </row>
        <row r="45">
          <cell r="A45" t="str">
            <v>Warboys Library</v>
          </cell>
          <cell r="B45">
            <v>468</v>
          </cell>
          <cell r="C45">
            <v>279</v>
          </cell>
          <cell r="D45">
            <v>180</v>
          </cell>
        </row>
        <row r="46">
          <cell r="A46" t="str">
            <v>Waterbeach</v>
          </cell>
          <cell r="B46">
            <v>634</v>
          </cell>
          <cell r="C46">
            <v>283</v>
          </cell>
          <cell r="D46">
            <v>347</v>
          </cell>
        </row>
        <row r="47">
          <cell r="A47" t="str">
            <v>Whittlesey Library Learning Centre</v>
          </cell>
          <cell r="B47">
            <v>1742</v>
          </cell>
          <cell r="C47">
            <v>1168</v>
          </cell>
          <cell r="D47">
            <v>536</v>
          </cell>
        </row>
        <row r="48">
          <cell r="A48" t="str">
            <v>Willingham Library</v>
          </cell>
          <cell r="B48">
            <v>628</v>
          </cell>
          <cell r="C48">
            <v>340</v>
          </cell>
          <cell r="D48">
            <v>280</v>
          </cell>
        </row>
        <row r="49">
          <cell r="A49" t="str">
            <v>Wisbech Library</v>
          </cell>
          <cell r="B49">
            <v>4660</v>
          </cell>
          <cell r="C49">
            <v>3289</v>
          </cell>
          <cell r="D49">
            <v>1314</v>
          </cell>
        </row>
        <row r="50">
          <cell r="A50" t="str">
            <v>Yaxley Library</v>
          </cell>
          <cell r="B50">
            <v>1689</v>
          </cell>
          <cell r="C50">
            <v>954</v>
          </cell>
          <cell r="D50">
            <v>697</v>
          </cell>
        </row>
      </sheetData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</sheetNames>
    <sheetDataSet>
      <sheetData sheetId="0">
        <row r="4">
          <cell r="A4" t="str">
            <v>Arbury Court</v>
          </cell>
          <cell r="B4">
            <v>240</v>
          </cell>
        </row>
        <row r="5">
          <cell r="A5" t="str">
            <v>Bar Hill</v>
          </cell>
          <cell r="B5">
            <v>140</v>
          </cell>
        </row>
        <row r="6">
          <cell r="A6" t="str">
            <v>Barnwell Road</v>
          </cell>
          <cell r="B6">
            <v>152</v>
          </cell>
        </row>
        <row r="7">
          <cell r="A7" t="str">
            <v>Bassingbourn</v>
          </cell>
          <cell r="B7">
            <v>30</v>
          </cell>
        </row>
        <row r="8">
          <cell r="A8" t="str">
            <v>Bottisham</v>
          </cell>
          <cell r="B8">
            <v>38</v>
          </cell>
        </row>
        <row r="9">
          <cell r="A9" t="str">
            <v>Brampton</v>
          </cell>
          <cell r="B9">
            <v>23</v>
          </cell>
        </row>
        <row r="10">
          <cell r="A10" t="str">
            <v>Buckden</v>
          </cell>
          <cell r="B10">
            <v>105</v>
          </cell>
        </row>
        <row r="11">
          <cell r="A11" t="str">
            <v>Burwell</v>
          </cell>
          <cell r="B11">
            <v>80</v>
          </cell>
        </row>
        <row r="12">
          <cell r="A12" t="str">
            <v>Cambourne</v>
          </cell>
          <cell r="B12">
            <v>321</v>
          </cell>
        </row>
        <row r="13">
          <cell r="A13" t="str">
            <v>Cambridge Central</v>
          </cell>
          <cell r="B13">
            <v>978</v>
          </cell>
        </row>
        <row r="14">
          <cell r="A14" t="str">
            <v>Central Stock Unit</v>
          </cell>
          <cell r="B14">
            <v>25</v>
          </cell>
        </row>
        <row r="15">
          <cell r="A15" t="str">
            <v>Chatteris</v>
          </cell>
          <cell r="B15">
            <v>105</v>
          </cell>
        </row>
        <row r="16">
          <cell r="A16" t="str">
            <v>Cherry Hinton</v>
          </cell>
          <cell r="B16">
            <v>373</v>
          </cell>
        </row>
        <row r="17">
          <cell r="A17" t="str">
            <v>Clay Farm</v>
          </cell>
          <cell r="B17">
            <v>111</v>
          </cell>
        </row>
        <row r="18">
          <cell r="A18" t="str">
            <v>Comberton</v>
          </cell>
          <cell r="B18">
            <v>158</v>
          </cell>
        </row>
        <row r="19">
          <cell r="A19" t="str">
            <v>Cottenham</v>
          </cell>
          <cell r="B19">
            <v>96</v>
          </cell>
        </row>
        <row r="20">
          <cell r="A20" t="str">
            <v>Ely</v>
          </cell>
          <cell r="B20">
            <v>621</v>
          </cell>
        </row>
        <row r="21">
          <cell r="A21" t="str">
            <v>Fulbourn</v>
          </cell>
          <cell r="B21">
            <v>82</v>
          </cell>
        </row>
        <row r="22">
          <cell r="A22" t="str">
            <v>Gamlingay</v>
          </cell>
          <cell r="B22">
            <v>60</v>
          </cell>
        </row>
        <row r="23">
          <cell r="A23" t="str">
            <v>Great Shelford</v>
          </cell>
          <cell r="B23">
            <v>263</v>
          </cell>
        </row>
        <row r="24">
          <cell r="A24" t="str">
            <v>Haddenham</v>
          </cell>
          <cell r="B24">
            <v>42</v>
          </cell>
        </row>
        <row r="25">
          <cell r="A25" t="str">
            <v>Histon</v>
          </cell>
          <cell r="B25">
            <v>256</v>
          </cell>
        </row>
        <row r="26">
          <cell r="A26" t="str">
            <v>Huntingdon</v>
          </cell>
          <cell r="B26">
            <v>585</v>
          </cell>
        </row>
        <row r="27">
          <cell r="A27" t="str">
            <v>Linton</v>
          </cell>
          <cell r="B27">
            <v>136</v>
          </cell>
        </row>
        <row r="28">
          <cell r="A28" t="str">
            <v>Little Downham</v>
          </cell>
          <cell r="B28">
            <v>13</v>
          </cell>
        </row>
        <row r="29">
          <cell r="A29" t="str">
            <v>Littleport</v>
          </cell>
          <cell r="B29">
            <v>111</v>
          </cell>
        </row>
        <row r="30">
          <cell r="A30" t="str">
            <v>March</v>
          </cell>
          <cell r="B30">
            <v>235</v>
          </cell>
        </row>
        <row r="31">
          <cell r="A31" t="str">
            <v>Melbourn</v>
          </cell>
          <cell r="B31">
            <v>14</v>
          </cell>
        </row>
        <row r="32">
          <cell r="A32" t="str">
            <v>Milton Road</v>
          </cell>
          <cell r="B32">
            <v>225</v>
          </cell>
        </row>
        <row r="33">
          <cell r="A33" t="str">
            <v>Mobile Libraries</v>
          </cell>
          <cell r="B33">
            <v>288</v>
          </cell>
        </row>
        <row r="34">
          <cell r="A34" t="str">
            <v>Papworth</v>
          </cell>
          <cell r="B34">
            <v>54</v>
          </cell>
        </row>
        <row r="35">
          <cell r="A35" t="str">
            <v>Prison</v>
          </cell>
          <cell r="B35">
            <v>69</v>
          </cell>
        </row>
        <row r="36">
          <cell r="A36" t="str">
            <v>Ramsey</v>
          </cell>
          <cell r="B36">
            <v>139</v>
          </cell>
        </row>
        <row r="37">
          <cell r="A37" t="str">
            <v>Rock Road</v>
          </cell>
          <cell r="B37">
            <v>291</v>
          </cell>
        </row>
        <row r="38">
          <cell r="A38" t="str">
            <v>Sawston</v>
          </cell>
          <cell r="B38">
            <v>127</v>
          </cell>
        </row>
        <row r="39">
          <cell r="A39" t="str">
            <v>Sawtry</v>
          </cell>
          <cell r="B39">
            <v>70</v>
          </cell>
        </row>
        <row r="40">
          <cell r="A40" t="str">
            <v>Soham</v>
          </cell>
          <cell r="B40">
            <v>88</v>
          </cell>
        </row>
        <row r="41">
          <cell r="A41" t="str">
            <v>Somersham</v>
          </cell>
          <cell r="B41">
            <v>58</v>
          </cell>
        </row>
        <row r="42">
          <cell r="A42" t="str">
            <v>St Ives</v>
          </cell>
          <cell r="B42">
            <v>760</v>
          </cell>
        </row>
        <row r="43">
          <cell r="A43" t="str">
            <v>St Neots</v>
          </cell>
          <cell r="B43">
            <v>512</v>
          </cell>
        </row>
        <row r="44">
          <cell r="A44" t="str">
            <v>Swavesey</v>
          </cell>
          <cell r="B44">
            <v>19</v>
          </cell>
        </row>
        <row r="45">
          <cell r="A45" t="str">
            <v>Warboys</v>
          </cell>
          <cell r="B45">
            <v>109</v>
          </cell>
        </row>
        <row r="46">
          <cell r="A46" t="str">
            <v>Waterbeach</v>
          </cell>
          <cell r="B46">
            <v>56</v>
          </cell>
        </row>
        <row r="47">
          <cell r="A47" t="str">
            <v>Whittlesey</v>
          </cell>
          <cell r="B47">
            <v>109</v>
          </cell>
        </row>
        <row r="48">
          <cell r="A48" t="str">
            <v>Willingham</v>
          </cell>
          <cell r="B48">
            <v>127</v>
          </cell>
        </row>
        <row r="49">
          <cell r="A49" t="str">
            <v>Wisbech</v>
          </cell>
          <cell r="B49">
            <v>135</v>
          </cell>
        </row>
        <row r="50">
          <cell r="A50" t="str">
            <v>Yaxley</v>
          </cell>
          <cell r="B50">
            <v>139</v>
          </cell>
        </row>
      </sheetData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</sheetNames>
    <sheetDataSet>
      <sheetData sheetId="0">
        <row r="6">
          <cell r="A6" t="str">
            <v>Bar Hill</v>
          </cell>
          <cell r="B6">
            <v>27</v>
          </cell>
          <cell r="C6">
            <v>16</v>
          </cell>
          <cell r="D6">
            <v>11</v>
          </cell>
          <cell r="E6">
            <v>0</v>
          </cell>
        </row>
        <row r="7">
          <cell r="A7" t="str">
            <v>Barnwell Road</v>
          </cell>
          <cell r="B7">
            <v>11</v>
          </cell>
          <cell r="C7">
            <v>9</v>
          </cell>
          <cell r="D7">
            <v>2</v>
          </cell>
          <cell r="E7">
            <v>0</v>
          </cell>
        </row>
        <row r="8">
          <cell r="A8" t="str">
            <v>Bassingbourn</v>
          </cell>
          <cell r="B8">
            <v>3</v>
          </cell>
          <cell r="C8">
            <v>1</v>
          </cell>
          <cell r="D8">
            <v>2</v>
          </cell>
          <cell r="E8">
            <v>0</v>
          </cell>
        </row>
        <row r="9">
          <cell r="A9" t="str">
            <v>Bottisham</v>
          </cell>
          <cell r="B9">
            <v>25</v>
          </cell>
          <cell r="C9">
            <v>3</v>
          </cell>
          <cell r="D9">
            <v>22</v>
          </cell>
          <cell r="E9">
            <v>0</v>
          </cell>
        </row>
        <row r="10">
          <cell r="A10" t="str">
            <v>Brampton</v>
          </cell>
          <cell r="B10">
            <v>1</v>
          </cell>
          <cell r="C10">
            <v>1</v>
          </cell>
          <cell r="D10">
            <v>0</v>
          </cell>
          <cell r="E10">
            <v>0</v>
          </cell>
        </row>
        <row r="11">
          <cell r="A11" t="str">
            <v>Buckden</v>
          </cell>
          <cell r="B11">
            <v>3</v>
          </cell>
          <cell r="C11">
            <v>3</v>
          </cell>
          <cell r="D11">
            <v>0</v>
          </cell>
          <cell r="E11">
            <v>0</v>
          </cell>
        </row>
        <row r="12">
          <cell r="A12" t="str">
            <v>Burwell</v>
          </cell>
          <cell r="B12">
            <v>12</v>
          </cell>
          <cell r="C12">
            <v>9</v>
          </cell>
          <cell r="D12">
            <v>3</v>
          </cell>
          <cell r="E12">
            <v>0</v>
          </cell>
        </row>
        <row r="13">
          <cell r="A13" t="str">
            <v>Cambourne</v>
          </cell>
          <cell r="B13">
            <v>65</v>
          </cell>
          <cell r="C13">
            <v>41</v>
          </cell>
          <cell r="D13">
            <v>24</v>
          </cell>
          <cell r="E13">
            <v>0</v>
          </cell>
        </row>
        <row r="14">
          <cell r="A14" t="str">
            <v>Cambridge Central</v>
          </cell>
          <cell r="B14">
            <v>755</v>
          </cell>
          <cell r="C14">
            <v>576</v>
          </cell>
          <cell r="D14">
            <v>150</v>
          </cell>
          <cell r="E14">
            <v>29</v>
          </cell>
        </row>
        <row r="15">
          <cell r="A15" t="str">
            <v>Chatteris</v>
          </cell>
          <cell r="B15">
            <v>23</v>
          </cell>
          <cell r="C15">
            <v>14</v>
          </cell>
          <cell r="D15">
            <v>8</v>
          </cell>
          <cell r="E15">
            <v>1</v>
          </cell>
        </row>
        <row r="16">
          <cell r="A16" t="str">
            <v>Cherry Hinton</v>
          </cell>
          <cell r="B16">
            <v>54</v>
          </cell>
          <cell r="C16">
            <v>35</v>
          </cell>
          <cell r="D16">
            <v>18</v>
          </cell>
          <cell r="E16">
            <v>1</v>
          </cell>
        </row>
        <row r="17">
          <cell r="A17" t="str">
            <v>Clay Farm</v>
          </cell>
          <cell r="B17">
            <v>29</v>
          </cell>
          <cell r="C17">
            <v>18</v>
          </cell>
          <cell r="D17">
            <v>11</v>
          </cell>
          <cell r="E17">
            <v>0</v>
          </cell>
        </row>
        <row r="18">
          <cell r="A18" t="str">
            <v>Comberton</v>
          </cell>
          <cell r="B18">
            <v>11</v>
          </cell>
          <cell r="C18">
            <v>5</v>
          </cell>
          <cell r="D18">
            <v>6</v>
          </cell>
          <cell r="E18">
            <v>0</v>
          </cell>
        </row>
        <row r="19">
          <cell r="A19" t="str">
            <v>Cottenham</v>
          </cell>
          <cell r="B19">
            <v>7</v>
          </cell>
          <cell r="C19">
            <v>3</v>
          </cell>
          <cell r="D19">
            <v>4</v>
          </cell>
          <cell r="E19">
            <v>0</v>
          </cell>
        </row>
        <row r="20">
          <cell r="A20" t="str">
            <v>Ely</v>
          </cell>
          <cell r="B20">
            <v>119</v>
          </cell>
          <cell r="C20">
            <v>87</v>
          </cell>
          <cell r="D20">
            <v>32</v>
          </cell>
          <cell r="E20">
            <v>0</v>
          </cell>
        </row>
        <row r="21">
          <cell r="A21" t="str">
            <v>Fulbourn</v>
          </cell>
          <cell r="B21">
            <v>4</v>
          </cell>
          <cell r="C21">
            <v>1</v>
          </cell>
          <cell r="D21">
            <v>3</v>
          </cell>
          <cell r="E21">
            <v>0</v>
          </cell>
        </row>
        <row r="22">
          <cell r="A22" t="str">
            <v>Gamlingay</v>
          </cell>
          <cell r="B22">
            <v>99</v>
          </cell>
          <cell r="C22">
            <v>4</v>
          </cell>
          <cell r="D22">
            <v>95</v>
          </cell>
          <cell r="E22">
            <v>0</v>
          </cell>
        </row>
        <row r="23">
          <cell r="A23" t="str">
            <v>Great Shelford</v>
          </cell>
          <cell r="B23">
            <v>32</v>
          </cell>
          <cell r="C23">
            <v>19</v>
          </cell>
          <cell r="D23">
            <v>12</v>
          </cell>
          <cell r="E23">
            <v>1</v>
          </cell>
        </row>
        <row r="24">
          <cell r="A24" t="str">
            <v>Haddenham</v>
          </cell>
          <cell r="B24">
            <v>3</v>
          </cell>
          <cell r="C24">
            <v>3</v>
          </cell>
          <cell r="D24">
            <v>0</v>
          </cell>
          <cell r="E24">
            <v>0</v>
          </cell>
        </row>
        <row r="25">
          <cell r="A25" t="str">
            <v>Histon</v>
          </cell>
          <cell r="B25">
            <v>19</v>
          </cell>
          <cell r="C25">
            <v>9</v>
          </cell>
          <cell r="D25">
            <v>10</v>
          </cell>
          <cell r="E25">
            <v>0</v>
          </cell>
        </row>
        <row r="26">
          <cell r="A26" t="str">
            <v>Huntingdon</v>
          </cell>
          <cell r="B26">
            <v>126</v>
          </cell>
          <cell r="C26">
            <v>84</v>
          </cell>
          <cell r="D26">
            <v>40</v>
          </cell>
          <cell r="E26">
            <v>2</v>
          </cell>
        </row>
        <row r="27">
          <cell r="A27" t="str">
            <v>Linton</v>
          </cell>
          <cell r="B27">
            <v>20</v>
          </cell>
          <cell r="C27">
            <v>10</v>
          </cell>
          <cell r="D27">
            <v>10</v>
          </cell>
          <cell r="E27">
            <v>0</v>
          </cell>
        </row>
        <row r="28">
          <cell r="A28" t="str">
            <v>Little Downham</v>
          </cell>
          <cell r="B28">
            <v>3</v>
          </cell>
          <cell r="C28">
            <v>1</v>
          </cell>
          <cell r="D28">
            <v>2</v>
          </cell>
          <cell r="E28">
            <v>0</v>
          </cell>
        </row>
        <row r="29">
          <cell r="A29" t="str">
            <v>Littleport</v>
          </cell>
          <cell r="B29">
            <v>17</v>
          </cell>
          <cell r="C29">
            <v>9</v>
          </cell>
          <cell r="D29">
            <v>8</v>
          </cell>
          <cell r="E29">
            <v>0</v>
          </cell>
        </row>
        <row r="30">
          <cell r="A30" t="str">
            <v>March</v>
          </cell>
          <cell r="B30">
            <v>61</v>
          </cell>
          <cell r="C30">
            <v>43</v>
          </cell>
          <cell r="D30">
            <v>18</v>
          </cell>
          <cell r="E30">
            <v>0</v>
          </cell>
        </row>
        <row r="31">
          <cell r="A31" t="str">
            <v>Melbourn</v>
          </cell>
          <cell r="B31">
            <v>10</v>
          </cell>
          <cell r="C31">
            <v>7</v>
          </cell>
          <cell r="D31">
            <v>3</v>
          </cell>
          <cell r="E31">
            <v>0</v>
          </cell>
        </row>
        <row r="32">
          <cell r="A32" t="str">
            <v>Milton Road</v>
          </cell>
          <cell r="B32">
            <v>41</v>
          </cell>
          <cell r="C32">
            <v>23</v>
          </cell>
          <cell r="D32">
            <v>16</v>
          </cell>
          <cell r="E32">
            <v>2</v>
          </cell>
        </row>
        <row r="33">
          <cell r="A33" t="str">
            <v>Mobile Libraries</v>
          </cell>
          <cell r="B33">
            <v>32</v>
          </cell>
          <cell r="C33">
            <v>14</v>
          </cell>
          <cell r="D33">
            <v>16</v>
          </cell>
          <cell r="E33">
            <v>2</v>
          </cell>
        </row>
        <row r="34">
          <cell r="A34" t="str">
            <v>Papworth</v>
          </cell>
          <cell r="B34">
            <v>6</v>
          </cell>
          <cell r="C34">
            <v>2</v>
          </cell>
          <cell r="D34">
            <v>3</v>
          </cell>
          <cell r="E34">
            <v>1</v>
          </cell>
        </row>
        <row r="35">
          <cell r="A35" t="str">
            <v>Ramsey</v>
          </cell>
          <cell r="B35">
            <v>15</v>
          </cell>
          <cell r="C35">
            <v>12</v>
          </cell>
          <cell r="D35">
            <v>3</v>
          </cell>
          <cell r="E35">
            <v>0</v>
          </cell>
        </row>
        <row r="36">
          <cell r="A36" t="str">
            <v>Rock Road</v>
          </cell>
          <cell r="B36">
            <v>37</v>
          </cell>
          <cell r="C36">
            <v>23</v>
          </cell>
          <cell r="D36">
            <v>14</v>
          </cell>
          <cell r="E36">
            <v>0</v>
          </cell>
        </row>
        <row r="37">
          <cell r="A37" t="str">
            <v>Sawston</v>
          </cell>
          <cell r="B37">
            <v>17</v>
          </cell>
          <cell r="C37">
            <v>7</v>
          </cell>
          <cell r="D37">
            <v>10</v>
          </cell>
          <cell r="E37">
            <v>0</v>
          </cell>
        </row>
        <row r="38">
          <cell r="A38" t="str">
            <v>Sawtry</v>
          </cell>
          <cell r="B38">
            <v>3</v>
          </cell>
          <cell r="C38">
            <v>0</v>
          </cell>
          <cell r="D38">
            <v>3</v>
          </cell>
          <cell r="E38">
            <v>0</v>
          </cell>
        </row>
        <row r="39">
          <cell r="A39" t="str">
            <v>Soham</v>
          </cell>
          <cell r="B39">
            <v>27</v>
          </cell>
          <cell r="C39">
            <v>13</v>
          </cell>
          <cell r="D39">
            <v>13</v>
          </cell>
          <cell r="E39">
            <v>1</v>
          </cell>
        </row>
        <row r="40">
          <cell r="A40" t="str">
            <v>Somersham</v>
          </cell>
          <cell r="B40">
            <v>10</v>
          </cell>
          <cell r="C40">
            <v>3</v>
          </cell>
          <cell r="D40">
            <v>7</v>
          </cell>
          <cell r="E40">
            <v>0</v>
          </cell>
        </row>
        <row r="41">
          <cell r="A41" t="str">
            <v>St Ives</v>
          </cell>
          <cell r="B41">
            <v>65</v>
          </cell>
          <cell r="C41">
            <v>42</v>
          </cell>
          <cell r="D41">
            <v>22</v>
          </cell>
          <cell r="E41">
            <v>1</v>
          </cell>
        </row>
        <row r="42">
          <cell r="A42" t="str">
            <v>St Neots</v>
          </cell>
          <cell r="B42">
            <v>97</v>
          </cell>
          <cell r="C42">
            <v>62</v>
          </cell>
          <cell r="D42">
            <v>34</v>
          </cell>
          <cell r="E42">
            <v>1</v>
          </cell>
        </row>
        <row r="43">
          <cell r="A43" t="str">
            <v>Swavesey</v>
          </cell>
          <cell r="B43">
            <v>7</v>
          </cell>
          <cell r="C43">
            <v>4</v>
          </cell>
          <cell r="D43">
            <v>3</v>
          </cell>
          <cell r="E43">
            <v>0</v>
          </cell>
        </row>
        <row r="44">
          <cell r="A44" t="str">
            <v>Warboys</v>
          </cell>
          <cell r="B44">
            <v>4</v>
          </cell>
          <cell r="C44">
            <v>1</v>
          </cell>
          <cell r="D44">
            <v>3</v>
          </cell>
          <cell r="E44">
            <v>0</v>
          </cell>
        </row>
        <row r="45">
          <cell r="A45" t="str">
            <v>Waterbeach</v>
          </cell>
          <cell r="B45">
            <v>4</v>
          </cell>
          <cell r="C45">
            <v>1</v>
          </cell>
          <cell r="D45">
            <v>2</v>
          </cell>
          <cell r="E45">
            <v>1</v>
          </cell>
        </row>
        <row r="46">
          <cell r="A46" t="str">
            <v>Whittlesey</v>
          </cell>
          <cell r="B46">
            <v>45</v>
          </cell>
          <cell r="C46">
            <v>26</v>
          </cell>
          <cell r="D46">
            <v>19</v>
          </cell>
          <cell r="E46">
            <v>0</v>
          </cell>
        </row>
        <row r="47">
          <cell r="A47" t="str">
            <v>Willingham</v>
          </cell>
          <cell r="B47">
            <v>8</v>
          </cell>
          <cell r="C47">
            <v>6</v>
          </cell>
          <cell r="D47">
            <v>2</v>
          </cell>
          <cell r="E47">
            <v>0</v>
          </cell>
        </row>
        <row r="48">
          <cell r="A48" t="str">
            <v>Wisbech</v>
          </cell>
          <cell r="B48">
            <v>86</v>
          </cell>
          <cell r="C48">
            <v>58</v>
          </cell>
          <cell r="D48">
            <v>27</v>
          </cell>
          <cell r="E48">
            <v>1</v>
          </cell>
        </row>
        <row r="49">
          <cell r="A49" t="str">
            <v>Yaxley</v>
          </cell>
          <cell r="B49">
            <v>38</v>
          </cell>
          <cell r="C49">
            <v>17</v>
          </cell>
          <cell r="D49">
            <v>20</v>
          </cell>
          <cell r="E49">
            <v>1</v>
          </cell>
        </row>
      </sheetData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</sheetNames>
    <sheetDataSet>
      <sheetData sheetId="0">
        <row r="3">
          <cell r="A3" t="str">
            <v>Arbury Court</v>
          </cell>
          <cell r="B3">
            <v>54</v>
          </cell>
          <cell r="C3">
            <v>31</v>
          </cell>
          <cell r="D3">
            <v>19</v>
          </cell>
          <cell r="E3">
            <v>4</v>
          </cell>
        </row>
        <row r="4">
          <cell r="A4" t="str">
            <v>Bar Hill</v>
          </cell>
          <cell r="B4">
            <v>28</v>
          </cell>
          <cell r="C4">
            <v>16</v>
          </cell>
          <cell r="D4">
            <v>12</v>
          </cell>
          <cell r="E4">
            <v>0</v>
          </cell>
        </row>
        <row r="5">
          <cell r="A5" t="str">
            <v>Barnwell Road</v>
          </cell>
          <cell r="B5">
            <v>24</v>
          </cell>
          <cell r="C5">
            <v>17</v>
          </cell>
          <cell r="D5">
            <v>7</v>
          </cell>
          <cell r="E5">
            <v>0</v>
          </cell>
        </row>
        <row r="6">
          <cell r="A6" t="str">
            <v>Bassingbourn</v>
          </cell>
          <cell r="B6">
            <v>7</v>
          </cell>
          <cell r="C6">
            <v>3</v>
          </cell>
          <cell r="D6">
            <v>4</v>
          </cell>
          <cell r="E6">
            <v>0</v>
          </cell>
        </row>
        <row r="7">
          <cell r="A7" t="str">
            <v>Bottisham</v>
          </cell>
          <cell r="B7">
            <v>9</v>
          </cell>
          <cell r="C7">
            <v>3</v>
          </cell>
          <cell r="D7">
            <v>6</v>
          </cell>
          <cell r="E7">
            <v>0</v>
          </cell>
        </row>
        <row r="8">
          <cell r="A8" t="str">
            <v>Buckden</v>
          </cell>
          <cell r="B8">
            <v>11</v>
          </cell>
          <cell r="C8">
            <v>9</v>
          </cell>
          <cell r="D8">
            <v>2</v>
          </cell>
          <cell r="E8">
            <v>0</v>
          </cell>
        </row>
        <row r="9">
          <cell r="A9" t="str">
            <v>Burwell</v>
          </cell>
          <cell r="B9">
            <v>14</v>
          </cell>
          <cell r="C9">
            <v>6</v>
          </cell>
          <cell r="D9">
            <v>8</v>
          </cell>
          <cell r="E9">
            <v>0</v>
          </cell>
        </row>
        <row r="10">
          <cell r="A10" t="str">
            <v>Cambourne</v>
          </cell>
          <cell r="B10">
            <v>50</v>
          </cell>
          <cell r="C10">
            <v>22</v>
          </cell>
          <cell r="D10">
            <v>27</v>
          </cell>
          <cell r="E10">
            <v>1</v>
          </cell>
        </row>
        <row r="11">
          <cell r="A11" t="str">
            <v>Cambridge Central</v>
          </cell>
          <cell r="B11">
            <v>666</v>
          </cell>
          <cell r="C11">
            <v>518</v>
          </cell>
          <cell r="D11">
            <v>127</v>
          </cell>
          <cell r="E11">
            <v>21</v>
          </cell>
        </row>
        <row r="12">
          <cell r="A12" t="str">
            <v>Chatteris</v>
          </cell>
          <cell r="B12">
            <v>25</v>
          </cell>
          <cell r="C12">
            <v>16</v>
          </cell>
          <cell r="D12">
            <v>8</v>
          </cell>
          <cell r="E12">
            <v>1</v>
          </cell>
        </row>
        <row r="13">
          <cell r="A13" t="str">
            <v>Cherry Hinton</v>
          </cell>
          <cell r="B13">
            <v>55</v>
          </cell>
          <cell r="C13">
            <v>26</v>
          </cell>
          <cell r="D13">
            <v>27</v>
          </cell>
          <cell r="E13">
            <v>2</v>
          </cell>
        </row>
        <row r="14">
          <cell r="A14" t="str">
            <v>Clay Farm</v>
          </cell>
          <cell r="B14">
            <v>45</v>
          </cell>
          <cell r="C14">
            <v>27</v>
          </cell>
          <cell r="D14">
            <v>18</v>
          </cell>
          <cell r="E14">
            <v>0</v>
          </cell>
        </row>
        <row r="15">
          <cell r="A15" t="str">
            <v>Comberton</v>
          </cell>
          <cell r="B15">
            <v>87</v>
          </cell>
          <cell r="C15">
            <v>1</v>
          </cell>
          <cell r="D15">
            <v>86</v>
          </cell>
          <cell r="E15">
            <v>0</v>
          </cell>
        </row>
        <row r="16">
          <cell r="A16" t="str">
            <v>Cottenham</v>
          </cell>
          <cell r="B16">
            <v>9</v>
          </cell>
          <cell r="C16">
            <v>6</v>
          </cell>
          <cell r="D16">
            <v>3</v>
          </cell>
          <cell r="E16">
            <v>0</v>
          </cell>
        </row>
        <row r="17">
          <cell r="A17" t="str">
            <v>Ely</v>
          </cell>
          <cell r="B17">
            <v>104</v>
          </cell>
          <cell r="C17">
            <v>72</v>
          </cell>
          <cell r="D17">
            <v>30</v>
          </cell>
          <cell r="E17">
            <v>2</v>
          </cell>
        </row>
        <row r="18">
          <cell r="A18" t="str">
            <v>Fulbourn</v>
          </cell>
          <cell r="B18">
            <v>6</v>
          </cell>
          <cell r="C18">
            <v>1</v>
          </cell>
          <cell r="D18">
            <v>5</v>
          </cell>
          <cell r="E18">
            <v>0</v>
          </cell>
        </row>
        <row r="19">
          <cell r="A19" t="str">
            <v>Gamlingay</v>
          </cell>
          <cell r="B19">
            <v>103</v>
          </cell>
          <cell r="C19">
            <v>2</v>
          </cell>
          <cell r="D19">
            <v>101</v>
          </cell>
          <cell r="E19">
            <v>0</v>
          </cell>
        </row>
        <row r="20">
          <cell r="A20" t="str">
            <v>Great Shelford</v>
          </cell>
          <cell r="B20">
            <v>25</v>
          </cell>
          <cell r="C20">
            <v>13</v>
          </cell>
          <cell r="D20">
            <v>12</v>
          </cell>
          <cell r="E20">
            <v>0</v>
          </cell>
        </row>
        <row r="21">
          <cell r="A21" t="str">
            <v>Haddenham</v>
          </cell>
          <cell r="B21">
            <v>2</v>
          </cell>
          <cell r="C21">
            <v>2</v>
          </cell>
          <cell r="D21">
            <v>0</v>
          </cell>
          <cell r="E21">
            <v>0</v>
          </cell>
        </row>
        <row r="22">
          <cell r="A22" t="str">
            <v>Histon</v>
          </cell>
          <cell r="B22">
            <v>25</v>
          </cell>
          <cell r="C22">
            <v>15</v>
          </cell>
          <cell r="D22">
            <v>10</v>
          </cell>
          <cell r="E22">
            <v>0</v>
          </cell>
        </row>
        <row r="23">
          <cell r="A23" t="str">
            <v>Huntingdon</v>
          </cell>
          <cell r="B23">
            <v>152</v>
          </cell>
          <cell r="C23">
            <v>100</v>
          </cell>
          <cell r="D23">
            <v>51</v>
          </cell>
          <cell r="E23">
            <v>1</v>
          </cell>
        </row>
        <row r="24">
          <cell r="A24" t="str">
            <v>Linton</v>
          </cell>
          <cell r="B24">
            <v>4</v>
          </cell>
          <cell r="C24">
            <v>4</v>
          </cell>
          <cell r="D24">
            <v>0</v>
          </cell>
          <cell r="E24">
            <v>0</v>
          </cell>
        </row>
        <row r="25">
          <cell r="A25" t="str">
            <v>Little Downham</v>
          </cell>
          <cell r="B25">
            <v>3</v>
          </cell>
          <cell r="C25">
            <v>2</v>
          </cell>
          <cell r="D25">
            <v>1</v>
          </cell>
          <cell r="E25">
            <v>0</v>
          </cell>
        </row>
        <row r="26">
          <cell r="A26" t="str">
            <v>Littleport</v>
          </cell>
          <cell r="B26">
            <v>10</v>
          </cell>
          <cell r="C26">
            <v>8</v>
          </cell>
          <cell r="D26">
            <v>2</v>
          </cell>
          <cell r="E26">
            <v>0</v>
          </cell>
        </row>
        <row r="27">
          <cell r="A27" t="str">
            <v>March</v>
          </cell>
          <cell r="B27">
            <v>54</v>
          </cell>
          <cell r="C27">
            <v>33</v>
          </cell>
          <cell r="D27">
            <v>20</v>
          </cell>
          <cell r="E27">
            <v>1</v>
          </cell>
        </row>
        <row r="28">
          <cell r="A28" t="str">
            <v>Melbourn</v>
          </cell>
          <cell r="B28">
            <v>8</v>
          </cell>
          <cell r="C28">
            <v>2</v>
          </cell>
          <cell r="D28">
            <v>5</v>
          </cell>
          <cell r="E28">
            <v>1</v>
          </cell>
        </row>
        <row r="29">
          <cell r="A29" t="str">
            <v>Milton Road</v>
          </cell>
          <cell r="B29">
            <v>34</v>
          </cell>
          <cell r="C29">
            <v>22</v>
          </cell>
          <cell r="D29">
            <v>12</v>
          </cell>
          <cell r="E29">
            <v>0</v>
          </cell>
        </row>
        <row r="30">
          <cell r="A30" t="str">
            <v>Mobile Libraries</v>
          </cell>
          <cell r="B30">
            <v>13</v>
          </cell>
          <cell r="C30">
            <v>6</v>
          </cell>
          <cell r="D30">
            <v>7</v>
          </cell>
          <cell r="E30">
            <v>0</v>
          </cell>
        </row>
        <row r="31">
          <cell r="A31" t="str">
            <v>Papworth</v>
          </cell>
          <cell r="B31">
            <v>7</v>
          </cell>
          <cell r="C31">
            <v>5</v>
          </cell>
          <cell r="D31">
            <v>2</v>
          </cell>
          <cell r="E31">
            <v>0</v>
          </cell>
        </row>
        <row r="32">
          <cell r="A32" t="str">
            <v>Ramsey</v>
          </cell>
          <cell r="B32">
            <v>27</v>
          </cell>
          <cell r="C32">
            <v>18</v>
          </cell>
          <cell r="D32">
            <v>9</v>
          </cell>
          <cell r="E32">
            <v>0</v>
          </cell>
        </row>
        <row r="33">
          <cell r="A33" t="str">
            <v>Rock Road</v>
          </cell>
          <cell r="B33">
            <v>22</v>
          </cell>
          <cell r="C33">
            <v>14</v>
          </cell>
          <cell r="D33">
            <v>6</v>
          </cell>
          <cell r="E33">
            <v>2</v>
          </cell>
        </row>
        <row r="34">
          <cell r="A34" t="str">
            <v>Sawston</v>
          </cell>
          <cell r="B34">
            <v>15</v>
          </cell>
          <cell r="C34">
            <v>7</v>
          </cell>
          <cell r="D34">
            <v>8</v>
          </cell>
          <cell r="E34">
            <v>0</v>
          </cell>
        </row>
        <row r="35">
          <cell r="A35" t="str">
            <v>Sawtry</v>
          </cell>
          <cell r="B35">
            <v>8</v>
          </cell>
          <cell r="C35">
            <v>5</v>
          </cell>
          <cell r="D35">
            <v>3</v>
          </cell>
          <cell r="E35">
            <v>0</v>
          </cell>
        </row>
        <row r="36">
          <cell r="A36" t="str">
            <v>Soham</v>
          </cell>
          <cell r="B36">
            <v>23</v>
          </cell>
          <cell r="C36">
            <v>16</v>
          </cell>
          <cell r="D36">
            <v>7</v>
          </cell>
          <cell r="E36">
            <v>0</v>
          </cell>
        </row>
        <row r="37">
          <cell r="A37" t="str">
            <v>Somersham</v>
          </cell>
          <cell r="B37">
            <v>9</v>
          </cell>
          <cell r="C37">
            <v>2</v>
          </cell>
          <cell r="D37">
            <v>7</v>
          </cell>
          <cell r="E37">
            <v>0</v>
          </cell>
        </row>
        <row r="38">
          <cell r="A38" t="str">
            <v>St Ives</v>
          </cell>
          <cell r="B38">
            <v>90</v>
          </cell>
          <cell r="C38">
            <v>61</v>
          </cell>
          <cell r="D38">
            <v>27</v>
          </cell>
          <cell r="E38">
            <v>2</v>
          </cell>
        </row>
        <row r="39">
          <cell r="A39" t="str">
            <v>St Neots</v>
          </cell>
          <cell r="B39">
            <v>105</v>
          </cell>
          <cell r="C39">
            <v>65</v>
          </cell>
          <cell r="D39">
            <v>39</v>
          </cell>
          <cell r="E39">
            <v>1</v>
          </cell>
        </row>
        <row r="40">
          <cell r="A40" t="str">
            <v>Swavesey</v>
          </cell>
          <cell r="B40">
            <v>1</v>
          </cell>
          <cell r="C40">
            <v>1</v>
          </cell>
          <cell r="D40">
            <v>0</v>
          </cell>
          <cell r="E40">
            <v>0</v>
          </cell>
        </row>
        <row r="41">
          <cell r="A41" t="str">
            <v>Warboys</v>
          </cell>
          <cell r="B41">
            <v>20</v>
          </cell>
          <cell r="C41">
            <v>10</v>
          </cell>
          <cell r="D41">
            <v>9</v>
          </cell>
          <cell r="E41">
            <v>1</v>
          </cell>
        </row>
        <row r="42">
          <cell r="A42" t="str">
            <v>Waterbeach</v>
          </cell>
          <cell r="B42">
            <v>16</v>
          </cell>
          <cell r="C42">
            <v>7</v>
          </cell>
          <cell r="D42">
            <v>9</v>
          </cell>
          <cell r="E42">
            <v>0</v>
          </cell>
        </row>
        <row r="43">
          <cell r="A43" t="str">
            <v>Whittlesey</v>
          </cell>
          <cell r="B43">
            <v>37</v>
          </cell>
          <cell r="C43">
            <v>25</v>
          </cell>
          <cell r="D43">
            <v>12</v>
          </cell>
          <cell r="E43">
            <v>0</v>
          </cell>
        </row>
        <row r="44">
          <cell r="A44" t="str">
            <v>Willingham</v>
          </cell>
          <cell r="B44">
            <v>4</v>
          </cell>
          <cell r="C44">
            <v>4</v>
          </cell>
          <cell r="D44">
            <v>0</v>
          </cell>
          <cell r="E44">
            <v>0</v>
          </cell>
        </row>
        <row r="45">
          <cell r="A45" t="str">
            <v>Wisbech</v>
          </cell>
          <cell r="B45">
            <v>122</v>
          </cell>
          <cell r="C45">
            <v>83</v>
          </cell>
          <cell r="D45">
            <v>37</v>
          </cell>
          <cell r="E45">
            <v>2</v>
          </cell>
        </row>
        <row r="46">
          <cell r="A46" t="str">
            <v>Yaxley</v>
          </cell>
          <cell r="B46">
            <v>34</v>
          </cell>
          <cell r="C46">
            <v>18</v>
          </cell>
          <cell r="D46">
            <v>14</v>
          </cell>
          <cell r="E46">
            <v>2</v>
          </cell>
        </row>
      </sheetData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</sheetNames>
    <sheetDataSet>
      <sheetData sheetId="0">
        <row r="3">
          <cell r="A3" t="str">
            <v>Arbury Court</v>
          </cell>
          <cell r="B3">
            <v>48</v>
          </cell>
          <cell r="C3">
            <v>25</v>
          </cell>
          <cell r="D3">
            <v>18</v>
          </cell>
          <cell r="E3">
            <v>5</v>
          </cell>
        </row>
        <row r="4">
          <cell r="A4" t="str">
            <v>Bar Hill</v>
          </cell>
          <cell r="B4">
            <v>30</v>
          </cell>
          <cell r="C4">
            <v>14</v>
          </cell>
          <cell r="D4">
            <v>16</v>
          </cell>
          <cell r="E4">
            <v>0</v>
          </cell>
        </row>
        <row r="5">
          <cell r="A5" t="str">
            <v>Barnwell Road</v>
          </cell>
          <cell r="B5">
            <v>10</v>
          </cell>
          <cell r="C5">
            <v>6</v>
          </cell>
          <cell r="D5">
            <v>3</v>
          </cell>
          <cell r="E5">
            <v>1</v>
          </cell>
        </row>
        <row r="6">
          <cell r="A6" t="str">
            <v>Bassingbourn</v>
          </cell>
          <cell r="B6">
            <v>4</v>
          </cell>
          <cell r="C6">
            <v>2</v>
          </cell>
          <cell r="D6">
            <v>2</v>
          </cell>
          <cell r="E6">
            <v>0</v>
          </cell>
        </row>
        <row r="7">
          <cell r="A7" t="str">
            <v>Bottisham</v>
          </cell>
          <cell r="B7">
            <v>7</v>
          </cell>
          <cell r="C7">
            <v>4</v>
          </cell>
          <cell r="D7">
            <v>2</v>
          </cell>
          <cell r="E7">
            <v>1</v>
          </cell>
        </row>
        <row r="8">
          <cell r="A8" t="str">
            <v>Brampton</v>
          </cell>
          <cell r="B8">
            <v>1</v>
          </cell>
          <cell r="C8">
            <v>1</v>
          </cell>
          <cell r="D8">
            <v>0</v>
          </cell>
          <cell r="E8">
            <v>0</v>
          </cell>
        </row>
        <row r="9">
          <cell r="A9" t="str">
            <v>Buckden</v>
          </cell>
          <cell r="B9">
            <v>4</v>
          </cell>
          <cell r="C9">
            <v>3</v>
          </cell>
          <cell r="D9">
            <v>1</v>
          </cell>
          <cell r="E9">
            <v>0</v>
          </cell>
        </row>
        <row r="10">
          <cell r="A10" t="str">
            <v>Burwell</v>
          </cell>
          <cell r="B10">
            <v>16</v>
          </cell>
          <cell r="C10">
            <v>9</v>
          </cell>
          <cell r="D10">
            <v>7</v>
          </cell>
          <cell r="E10">
            <v>0</v>
          </cell>
        </row>
        <row r="11">
          <cell r="A11" t="str">
            <v>Cambourne</v>
          </cell>
          <cell r="B11">
            <v>41</v>
          </cell>
          <cell r="C11">
            <v>16</v>
          </cell>
          <cell r="D11">
            <v>24</v>
          </cell>
          <cell r="E11">
            <v>1</v>
          </cell>
        </row>
        <row r="12">
          <cell r="A12" t="str">
            <v>Cambridge Central</v>
          </cell>
          <cell r="B12">
            <v>548</v>
          </cell>
          <cell r="C12">
            <v>440</v>
          </cell>
          <cell r="D12">
            <v>93</v>
          </cell>
          <cell r="E12">
            <v>15</v>
          </cell>
        </row>
        <row r="13">
          <cell r="A13" t="str">
            <v>Chatteris</v>
          </cell>
          <cell r="B13">
            <v>16</v>
          </cell>
          <cell r="C13">
            <v>10</v>
          </cell>
          <cell r="D13">
            <v>6</v>
          </cell>
          <cell r="E13">
            <v>0</v>
          </cell>
        </row>
        <row r="14">
          <cell r="A14" t="str">
            <v>Cherry Hinton</v>
          </cell>
          <cell r="B14">
            <v>37</v>
          </cell>
          <cell r="C14">
            <v>26</v>
          </cell>
          <cell r="D14">
            <v>10</v>
          </cell>
          <cell r="E14">
            <v>1</v>
          </cell>
        </row>
        <row r="15">
          <cell r="A15" t="str">
            <v>Clay Farm</v>
          </cell>
          <cell r="B15">
            <v>57</v>
          </cell>
          <cell r="C15">
            <v>32</v>
          </cell>
          <cell r="D15">
            <v>25</v>
          </cell>
          <cell r="E15">
            <v>0</v>
          </cell>
        </row>
        <row r="16">
          <cell r="A16" t="str">
            <v>Comberton</v>
          </cell>
          <cell r="B16">
            <v>48</v>
          </cell>
          <cell r="C16">
            <v>0</v>
          </cell>
          <cell r="D16">
            <v>48</v>
          </cell>
          <cell r="E16">
            <v>0</v>
          </cell>
        </row>
        <row r="17">
          <cell r="A17" t="str">
            <v>Cottenham</v>
          </cell>
          <cell r="B17">
            <v>10</v>
          </cell>
          <cell r="C17">
            <v>6</v>
          </cell>
          <cell r="D17">
            <v>4</v>
          </cell>
          <cell r="E17">
            <v>0</v>
          </cell>
        </row>
        <row r="18">
          <cell r="A18" t="str">
            <v>Ely</v>
          </cell>
          <cell r="B18">
            <v>76</v>
          </cell>
          <cell r="C18">
            <v>61</v>
          </cell>
          <cell r="D18">
            <v>14</v>
          </cell>
          <cell r="E18">
            <v>1</v>
          </cell>
        </row>
        <row r="19">
          <cell r="A19" t="str">
            <v>Fulbourn</v>
          </cell>
          <cell r="B19">
            <v>4</v>
          </cell>
          <cell r="C19">
            <v>1</v>
          </cell>
          <cell r="D19">
            <v>3</v>
          </cell>
          <cell r="E19">
            <v>0</v>
          </cell>
        </row>
        <row r="20">
          <cell r="A20" t="str">
            <v>Gamlingay</v>
          </cell>
          <cell r="B20">
            <v>7</v>
          </cell>
          <cell r="C20">
            <v>4</v>
          </cell>
          <cell r="D20">
            <v>3</v>
          </cell>
          <cell r="E20">
            <v>0</v>
          </cell>
        </row>
        <row r="21">
          <cell r="A21" t="str">
            <v>Great Shelford</v>
          </cell>
          <cell r="B21">
            <v>22</v>
          </cell>
          <cell r="C21">
            <v>12</v>
          </cell>
          <cell r="D21">
            <v>10</v>
          </cell>
          <cell r="E21">
            <v>0</v>
          </cell>
        </row>
        <row r="22">
          <cell r="A22" t="str">
            <v>Histon</v>
          </cell>
          <cell r="B22">
            <v>17</v>
          </cell>
          <cell r="C22">
            <v>11</v>
          </cell>
          <cell r="D22">
            <v>6</v>
          </cell>
          <cell r="E22">
            <v>0</v>
          </cell>
        </row>
        <row r="23">
          <cell r="A23" t="str">
            <v>Huntingdon</v>
          </cell>
          <cell r="B23">
            <v>151</v>
          </cell>
          <cell r="C23">
            <v>85</v>
          </cell>
          <cell r="D23">
            <v>64</v>
          </cell>
          <cell r="E23">
            <v>2</v>
          </cell>
        </row>
        <row r="24">
          <cell r="A24" t="str">
            <v>Linton</v>
          </cell>
          <cell r="B24">
            <v>7</v>
          </cell>
          <cell r="C24">
            <v>4</v>
          </cell>
          <cell r="D24">
            <v>3</v>
          </cell>
          <cell r="E24">
            <v>0</v>
          </cell>
        </row>
        <row r="25">
          <cell r="A25" t="str">
            <v>Little Downham</v>
          </cell>
          <cell r="B25">
            <v>1</v>
          </cell>
          <cell r="C25">
            <v>1</v>
          </cell>
          <cell r="D25">
            <v>0</v>
          </cell>
          <cell r="E25">
            <v>0</v>
          </cell>
        </row>
        <row r="26">
          <cell r="A26" t="str">
            <v>Littleport</v>
          </cell>
          <cell r="B26">
            <v>15</v>
          </cell>
          <cell r="C26">
            <v>10</v>
          </cell>
          <cell r="D26">
            <v>5</v>
          </cell>
          <cell r="E26">
            <v>0</v>
          </cell>
        </row>
        <row r="27">
          <cell r="A27" t="str">
            <v>March</v>
          </cell>
          <cell r="B27">
            <v>66</v>
          </cell>
          <cell r="C27">
            <v>37</v>
          </cell>
          <cell r="D27">
            <v>26</v>
          </cell>
          <cell r="E27">
            <v>3</v>
          </cell>
        </row>
        <row r="28">
          <cell r="A28" t="str">
            <v>Melbourn</v>
          </cell>
          <cell r="B28">
            <v>6</v>
          </cell>
          <cell r="C28">
            <v>3</v>
          </cell>
          <cell r="D28">
            <v>3</v>
          </cell>
          <cell r="E28">
            <v>0</v>
          </cell>
        </row>
        <row r="29">
          <cell r="A29" t="str">
            <v>Milton Road</v>
          </cell>
          <cell r="B29">
            <v>25</v>
          </cell>
          <cell r="C29">
            <v>18</v>
          </cell>
          <cell r="D29">
            <v>6</v>
          </cell>
          <cell r="E29">
            <v>1</v>
          </cell>
        </row>
        <row r="30">
          <cell r="A30" t="str">
            <v>Mobile Libraries</v>
          </cell>
          <cell r="B30">
            <v>28</v>
          </cell>
          <cell r="C30">
            <v>10</v>
          </cell>
          <cell r="D30">
            <v>18</v>
          </cell>
          <cell r="E30">
            <v>0</v>
          </cell>
        </row>
        <row r="31">
          <cell r="A31" t="str">
            <v>Papworth</v>
          </cell>
          <cell r="B31">
            <v>12</v>
          </cell>
          <cell r="C31">
            <v>9</v>
          </cell>
          <cell r="D31">
            <v>3</v>
          </cell>
          <cell r="E31">
            <v>0</v>
          </cell>
        </row>
        <row r="32">
          <cell r="A32" t="str">
            <v>Ramsey</v>
          </cell>
          <cell r="B32">
            <v>9</v>
          </cell>
          <cell r="C32">
            <v>5</v>
          </cell>
          <cell r="D32">
            <v>4</v>
          </cell>
          <cell r="E32">
            <v>0</v>
          </cell>
        </row>
        <row r="33">
          <cell r="A33" t="str">
            <v>Rock Road</v>
          </cell>
          <cell r="B33">
            <v>16</v>
          </cell>
          <cell r="C33">
            <v>12</v>
          </cell>
          <cell r="D33">
            <v>3</v>
          </cell>
          <cell r="E33">
            <v>1</v>
          </cell>
        </row>
        <row r="34">
          <cell r="A34" t="str">
            <v>Sawston</v>
          </cell>
          <cell r="B34">
            <v>13</v>
          </cell>
          <cell r="C34">
            <v>8</v>
          </cell>
          <cell r="D34">
            <v>4</v>
          </cell>
          <cell r="E34">
            <v>1</v>
          </cell>
        </row>
        <row r="35">
          <cell r="A35" t="str">
            <v>Sawtry</v>
          </cell>
          <cell r="B35">
            <v>7</v>
          </cell>
          <cell r="C35">
            <v>3</v>
          </cell>
          <cell r="D35">
            <v>4</v>
          </cell>
          <cell r="E35">
            <v>0</v>
          </cell>
        </row>
        <row r="36">
          <cell r="A36" t="str">
            <v>Soham</v>
          </cell>
          <cell r="B36">
            <v>17</v>
          </cell>
          <cell r="C36">
            <v>15</v>
          </cell>
          <cell r="D36">
            <v>2</v>
          </cell>
          <cell r="E36">
            <v>0</v>
          </cell>
        </row>
        <row r="37">
          <cell r="A37" t="str">
            <v>Somersham</v>
          </cell>
          <cell r="B37">
            <v>16</v>
          </cell>
          <cell r="C37">
            <v>3</v>
          </cell>
          <cell r="D37">
            <v>13</v>
          </cell>
          <cell r="E37">
            <v>0</v>
          </cell>
        </row>
        <row r="38">
          <cell r="A38" t="str">
            <v>St Ives</v>
          </cell>
          <cell r="B38">
            <v>71</v>
          </cell>
          <cell r="C38">
            <v>53</v>
          </cell>
          <cell r="D38">
            <v>17</v>
          </cell>
          <cell r="E38">
            <v>1</v>
          </cell>
        </row>
        <row r="39">
          <cell r="A39" t="str">
            <v>St Neots</v>
          </cell>
          <cell r="B39">
            <v>82</v>
          </cell>
          <cell r="C39">
            <v>54</v>
          </cell>
          <cell r="D39">
            <v>27</v>
          </cell>
          <cell r="E39">
            <v>1</v>
          </cell>
        </row>
        <row r="40">
          <cell r="A40" t="str">
            <v>Swavesey</v>
          </cell>
          <cell r="B40">
            <v>3</v>
          </cell>
          <cell r="C40">
            <v>1</v>
          </cell>
          <cell r="D40">
            <v>1</v>
          </cell>
          <cell r="E40">
            <v>1</v>
          </cell>
        </row>
        <row r="41">
          <cell r="A41" t="str">
            <v>Warboys</v>
          </cell>
          <cell r="B41">
            <v>9</v>
          </cell>
          <cell r="C41">
            <v>8</v>
          </cell>
          <cell r="D41">
            <v>1</v>
          </cell>
          <cell r="E41">
            <v>0</v>
          </cell>
        </row>
        <row r="42">
          <cell r="A42" t="str">
            <v>Waterbeach</v>
          </cell>
          <cell r="B42">
            <v>6</v>
          </cell>
          <cell r="C42">
            <v>4</v>
          </cell>
          <cell r="D42">
            <v>2</v>
          </cell>
          <cell r="E42">
            <v>0</v>
          </cell>
        </row>
        <row r="43">
          <cell r="A43" t="str">
            <v>Whittlesey</v>
          </cell>
          <cell r="B43">
            <v>19</v>
          </cell>
          <cell r="C43">
            <v>13</v>
          </cell>
          <cell r="D43">
            <v>6</v>
          </cell>
          <cell r="E43">
            <v>0</v>
          </cell>
        </row>
        <row r="44">
          <cell r="A44" t="str">
            <v>Willingham</v>
          </cell>
          <cell r="B44">
            <v>7</v>
          </cell>
          <cell r="C44">
            <v>4</v>
          </cell>
          <cell r="D44">
            <v>3</v>
          </cell>
          <cell r="E44">
            <v>0</v>
          </cell>
        </row>
        <row r="45">
          <cell r="A45" t="str">
            <v>Wisbech</v>
          </cell>
          <cell r="B45">
            <v>84</v>
          </cell>
          <cell r="C45">
            <v>61</v>
          </cell>
          <cell r="D45">
            <v>22</v>
          </cell>
          <cell r="E45">
            <v>1</v>
          </cell>
        </row>
        <row r="46">
          <cell r="A46" t="str">
            <v>Yaxley</v>
          </cell>
          <cell r="B46">
            <v>29</v>
          </cell>
          <cell r="C46">
            <v>16</v>
          </cell>
          <cell r="D46">
            <v>12</v>
          </cell>
          <cell r="E46">
            <v>1</v>
          </cell>
        </row>
      </sheetData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</sheetNames>
    <sheetDataSet>
      <sheetData sheetId="0">
        <row r="3">
          <cell r="A3" t="str">
            <v>Total</v>
          </cell>
          <cell r="B3">
            <v>102793</v>
          </cell>
          <cell r="C3">
            <v>68831</v>
          </cell>
          <cell r="D3">
            <v>32289</v>
          </cell>
        </row>
        <row r="4">
          <cell r="A4" t="str">
            <v>Arbury Court Library</v>
          </cell>
          <cell r="B4">
            <v>2810</v>
          </cell>
          <cell r="C4">
            <v>1681</v>
          </cell>
          <cell r="D4">
            <v>1081</v>
          </cell>
        </row>
        <row r="5">
          <cell r="A5" t="str">
            <v>Bar Hill Library</v>
          </cell>
          <cell r="B5">
            <v>1333</v>
          </cell>
          <cell r="C5">
            <v>775</v>
          </cell>
          <cell r="D5">
            <v>549</v>
          </cell>
        </row>
        <row r="6">
          <cell r="A6" t="str">
            <v>Barnwell Road Library</v>
          </cell>
          <cell r="B6">
            <v>969</v>
          </cell>
          <cell r="C6">
            <v>565</v>
          </cell>
          <cell r="D6">
            <v>396</v>
          </cell>
        </row>
        <row r="7">
          <cell r="A7" t="str">
            <v>Bassingbourn</v>
          </cell>
          <cell r="B7">
            <v>256</v>
          </cell>
          <cell r="C7">
            <v>130</v>
          </cell>
          <cell r="D7">
            <v>123</v>
          </cell>
        </row>
        <row r="8">
          <cell r="A8" t="str">
            <v>Bottisham</v>
          </cell>
          <cell r="B8">
            <v>997</v>
          </cell>
          <cell r="C8">
            <v>285</v>
          </cell>
          <cell r="D8">
            <v>687</v>
          </cell>
        </row>
        <row r="9">
          <cell r="A9" t="str">
            <v>Brampton Community Library</v>
          </cell>
          <cell r="B9">
            <v>90</v>
          </cell>
          <cell r="C9">
            <v>43</v>
          </cell>
          <cell r="D9">
            <v>44</v>
          </cell>
        </row>
        <row r="10">
          <cell r="A10" t="str">
            <v>Buckden Library</v>
          </cell>
          <cell r="B10">
            <v>466</v>
          </cell>
          <cell r="C10">
            <v>278</v>
          </cell>
          <cell r="D10">
            <v>177</v>
          </cell>
        </row>
        <row r="11">
          <cell r="A11" t="str">
            <v>Burwell Library</v>
          </cell>
          <cell r="B11">
            <v>969</v>
          </cell>
          <cell r="C11">
            <v>471</v>
          </cell>
          <cell r="D11">
            <v>481</v>
          </cell>
        </row>
        <row r="12">
          <cell r="A12" t="str">
            <v>Cambourne Library</v>
          </cell>
          <cell r="B12">
            <v>3057</v>
          </cell>
          <cell r="C12">
            <v>1655</v>
          </cell>
          <cell r="D12">
            <v>1373</v>
          </cell>
        </row>
        <row r="13">
          <cell r="A13" t="str">
            <v>Cambridge Central Library</v>
          </cell>
          <cell r="B13">
            <v>25407</v>
          </cell>
          <cell r="C13">
            <v>20166</v>
          </cell>
          <cell r="D13">
            <v>4972</v>
          </cell>
        </row>
        <row r="14">
          <cell r="A14" t="str">
            <v>Chatteris Library</v>
          </cell>
          <cell r="B14">
            <v>1354</v>
          </cell>
          <cell r="C14">
            <v>814</v>
          </cell>
          <cell r="D14">
            <v>499</v>
          </cell>
        </row>
        <row r="15">
          <cell r="A15" t="str">
            <v>Cherry Hinton Library</v>
          </cell>
          <cell r="B15">
            <v>2629</v>
          </cell>
          <cell r="C15">
            <v>1668</v>
          </cell>
          <cell r="D15">
            <v>937</v>
          </cell>
        </row>
        <row r="16">
          <cell r="A16" t="str">
            <v>Clay Farm Library</v>
          </cell>
          <cell r="B16">
            <v>1108</v>
          </cell>
          <cell r="C16">
            <v>585</v>
          </cell>
          <cell r="D16">
            <v>511</v>
          </cell>
        </row>
        <row r="17">
          <cell r="A17" t="str">
            <v>Comberton Library</v>
          </cell>
          <cell r="B17">
            <v>738</v>
          </cell>
          <cell r="C17">
            <v>335</v>
          </cell>
          <cell r="D17">
            <v>390</v>
          </cell>
        </row>
        <row r="18">
          <cell r="A18" t="str">
            <v>Cottenham Library</v>
          </cell>
          <cell r="B18">
            <v>761</v>
          </cell>
          <cell r="C18">
            <v>462</v>
          </cell>
          <cell r="D18">
            <v>288</v>
          </cell>
        </row>
        <row r="19">
          <cell r="A19" t="str">
            <v>Ely Library</v>
          </cell>
          <cell r="B19">
            <v>6762</v>
          </cell>
          <cell r="C19">
            <v>4619</v>
          </cell>
          <cell r="D19">
            <v>1994</v>
          </cell>
        </row>
        <row r="20">
          <cell r="A20" t="str">
            <v>Fulbourn</v>
          </cell>
          <cell r="B20">
            <v>695</v>
          </cell>
          <cell r="C20">
            <v>379</v>
          </cell>
          <cell r="D20">
            <v>312</v>
          </cell>
        </row>
        <row r="21">
          <cell r="A21" t="str">
            <v>Gamlingay</v>
          </cell>
          <cell r="B21">
            <v>501</v>
          </cell>
          <cell r="C21">
            <v>201</v>
          </cell>
          <cell r="D21">
            <v>298</v>
          </cell>
        </row>
        <row r="22">
          <cell r="A22" t="str">
            <v>Great Shelford Library</v>
          </cell>
          <cell r="B22">
            <v>1917</v>
          </cell>
          <cell r="C22">
            <v>1187</v>
          </cell>
          <cell r="D22">
            <v>699</v>
          </cell>
        </row>
        <row r="23">
          <cell r="A23" t="str">
            <v>Haddenham</v>
          </cell>
          <cell r="B23">
            <v>298</v>
          </cell>
          <cell r="C23">
            <v>179</v>
          </cell>
          <cell r="D23">
            <v>117</v>
          </cell>
        </row>
        <row r="24">
          <cell r="A24" t="str">
            <v>Histon Library</v>
          </cell>
          <cell r="B24">
            <v>1833</v>
          </cell>
          <cell r="C24">
            <v>1070</v>
          </cell>
          <cell r="D24">
            <v>738</v>
          </cell>
        </row>
        <row r="25">
          <cell r="A25" t="str">
            <v>Huntingdon Library</v>
          </cell>
          <cell r="B25">
            <v>8047</v>
          </cell>
          <cell r="C25">
            <v>5903</v>
          </cell>
          <cell r="D25">
            <v>2031</v>
          </cell>
        </row>
        <row r="26">
          <cell r="A26" t="str">
            <v>Linton Library</v>
          </cell>
          <cell r="B26">
            <v>828</v>
          </cell>
          <cell r="C26">
            <v>488</v>
          </cell>
          <cell r="D26">
            <v>312</v>
          </cell>
        </row>
        <row r="27">
          <cell r="A27" t="str">
            <v>Little Downham</v>
          </cell>
          <cell r="B27">
            <v>61</v>
          </cell>
          <cell r="C27">
            <v>41</v>
          </cell>
          <cell r="D27">
            <v>18</v>
          </cell>
        </row>
        <row r="28">
          <cell r="A28" t="str">
            <v>Littleport Library</v>
          </cell>
          <cell r="B28">
            <v>769</v>
          </cell>
          <cell r="C28">
            <v>465</v>
          </cell>
          <cell r="D28">
            <v>289</v>
          </cell>
        </row>
        <row r="29">
          <cell r="A29" t="str">
            <v>March Library</v>
          </cell>
          <cell r="B29">
            <v>3887</v>
          </cell>
          <cell r="C29">
            <v>2571</v>
          </cell>
          <cell r="D29">
            <v>1242</v>
          </cell>
        </row>
        <row r="30">
          <cell r="A30" t="str">
            <v>Melbourn</v>
          </cell>
          <cell r="B30">
            <v>447</v>
          </cell>
          <cell r="C30">
            <v>276</v>
          </cell>
          <cell r="D30">
            <v>165</v>
          </cell>
        </row>
        <row r="31">
          <cell r="A31" t="str">
            <v>Milton Road Library</v>
          </cell>
          <cell r="B31">
            <v>1468</v>
          </cell>
          <cell r="C31">
            <v>997</v>
          </cell>
          <cell r="D31">
            <v>433</v>
          </cell>
        </row>
        <row r="32">
          <cell r="A32" t="str">
            <v>Milton Road Replacement Mobile Library</v>
          </cell>
          <cell r="B32">
            <v>27</v>
          </cell>
          <cell r="C32">
            <v>13</v>
          </cell>
          <cell r="D32">
            <v>14</v>
          </cell>
        </row>
        <row r="33">
          <cell r="A33" t="str">
            <v>Mobile Library</v>
          </cell>
          <cell r="B33">
            <v>2585</v>
          </cell>
          <cell r="C33">
            <v>1504</v>
          </cell>
          <cell r="D33">
            <v>922</v>
          </cell>
        </row>
        <row r="34">
          <cell r="A34" t="str">
            <v>Papworth Library</v>
          </cell>
          <cell r="B34">
            <v>804</v>
          </cell>
          <cell r="C34">
            <v>437</v>
          </cell>
          <cell r="D34">
            <v>353</v>
          </cell>
        </row>
        <row r="35">
          <cell r="A35" t="str">
            <v>Postal Tape Service</v>
          </cell>
          <cell r="B35">
            <v>10</v>
          </cell>
          <cell r="C35">
            <v>1</v>
          </cell>
          <cell r="D35">
            <v>0</v>
          </cell>
        </row>
        <row r="36">
          <cell r="A36" t="str">
            <v>Ramsey Library</v>
          </cell>
          <cell r="B36">
            <v>1486</v>
          </cell>
          <cell r="C36">
            <v>983</v>
          </cell>
          <cell r="D36">
            <v>486</v>
          </cell>
        </row>
        <row r="37">
          <cell r="A37" t="str">
            <v>Rock Road Library</v>
          </cell>
          <cell r="B37">
            <v>1512</v>
          </cell>
          <cell r="C37">
            <v>978</v>
          </cell>
          <cell r="D37">
            <v>508</v>
          </cell>
        </row>
        <row r="38">
          <cell r="A38" t="str">
            <v>Sawston Library</v>
          </cell>
          <cell r="B38">
            <v>999</v>
          </cell>
          <cell r="C38">
            <v>520</v>
          </cell>
          <cell r="D38">
            <v>465</v>
          </cell>
        </row>
        <row r="39">
          <cell r="A39" t="str">
            <v>Sawtry Library</v>
          </cell>
          <cell r="B39">
            <v>549</v>
          </cell>
          <cell r="C39">
            <v>303</v>
          </cell>
          <cell r="D39">
            <v>233</v>
          </cell>
        </row>
        <row r="40">
          <cell r="A40" t="str">
            <v>Soham Library</v>
          </cell>
          <cell r="B40">
            <v>1328</v>
          </cell>
          <cell r="C40">
            <v>755</v>
          </cell>
          <cell r="D40">
            <v>538</v>
          </cell>
        </row>
        <row r="41">
          <cell r="A41" t="str">
            <v>Somersham</v>
          </cell>
          <cell r="B41">
            <v>513</v>
          </cell>
          <cell r="C41">
            <v>239</v>
          </cell>
          <cell r="D41">
            <v>270</v>
          </cell>
        </row>
        <row r="42">
          <cell r="A42" t="str">
            <v>St Ives Library</v>
          </cell>
          <cell r="B42">
            <v>5701</v>
          </cell>
          <cell r="C42">
            <v>4056</v>
          </cell>
          <cell r="D42">
            <v>1550</v>
          </cell>
        </row>
        <row r="43">
          <cell r="A43" t="str">
            <v>St Neots Library</v>
          </cell>
          <cell r="B43">
            <v>6968</v>
          </cell>
          <cell r="C43">
            <v>4423</v>
          </cell>
          <cell r="D43">
            <v>2431</v>
          </cell>
        </row>
        <row r="44">
          <cell r="A44" t="str">
            <v>Swavesey</v>
          </cell>
          <cell r="B44">
            <v>142</v>
          </cell>
          <cell r="C44">
            <v>81</v>
          </cell>
          <cell r="D44">
            <v>56</v>
          </cell>
        </row>
        <row r="45">
          <cell r="A45" t="str">
            <v>Warboys Library</v>
          </cell>
          <cell r="B45">
            <v>471</v>
          </cell>
          <cell r="C45">
            <v>280</v>
          </cell>
          <cell r="D45">
            <v>182</v>
          </cell>
        </row>
        <row r="46">
          <cell r="A46" t="str">
            <v>Waterbeach</v>
          </cell>
          <cell r="B46">
            <v>626</v>
          </cell>
          <cell r="C46">
            <v>278</v>
          </cell>
          <cell r="D46">
            <v>344</v>
          </cell>
        </row>
        <row r="47">
          <cell r="A47" t="str">
            <v>Whittlesey Library Learning Centre</v>
          </cell>
          <cell r="B47">
            <v>1706</v>
          </cell>
          <cell r="C47">
            <v>1137</v>
          </cell>
          <cell r="D47">
            <v>530</v>
          </cell>
        </row>
        <row r="48">
          <cell r="A48" t="str">
            <v>Willingham Library</v>
          </cell>
          <cell r="B48">
            <v>629</v>
          </cell>
          <cell r="C48">
            <v>341</v>
          </cell>
          <cell r="D48">
            <v>280</v>
          </cell>
        </row>
      </sheetData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</sheetNames>
    <sheetDataSet>
      <sheetData sheetId="0">
        <row r="4">
          <cell r="A4" t="str">
            <v>Bar Hill</v>
          </cell>
          <cell r="B4">
            <v>137</v>
          </cell>
        </row>
        <row r="5">
          <cell r="A5" t="str">
            <v>Barnwell Road</v>
          </cell>
          <cell r="B5">
            <v>93</v>
          </cell>
        </row>
        <row r="6">
          <cell r="A6" t="str">
            <v>Bassingbourn</v>
          </cell>
          <cell r="B6">
            <v>42</v>
          </cell>
        </row>
        <row r="7">
          <cell r="A7" t="str">
            <v>Bottisham</v>
          </cell>
          <cell r="B7">
            <v>39</v>
          </cell>
        </row>
        <row r="8">
          <cell r="A8" t="str">
            <v>Brampton Community</v>
          </cell>
          <cell r="B8">
            <v>7</v>
          </cell>
        </row>
        <row r="9">
          <cell r="A9" t="str">
            <v>Buckden</v>
          </cell>
          <cell r="B9">
            <v>98</v>
          </cell>
        </row>
        <row r="10">
          <cell r="A10" t="str">
            <v>Burwell</v>
          </cell>
          <cell r="B10">
            <v>76</v>
          </cell>
        </row>
        <row r="11">
          <cell r="A11" t="str">
            <v>Cambourne</v>
          </cell>
          <cell r="B11">
            <v>227</v>
          </cell>
        </row>
        <row r="12">
          <cell r="A12" t="str">
            <v>Cambridge Central</v>
          </cell>
          <cell r="B12">
            <v>714</v>
          </cell>
        </row>
        <row r="13">
          <cell r="A13" t="str">
            <v>Central Stock Unit</v>
          </cell>
          <cell r="B13">
            <v>15</v>
          </cell>
        </row>
        <row r="14">
          <cell r="A14" t="str">
            <v>Chatteris</v>
          </cell>
          <cell r="B14">
            <v>58</v>
          </cell>
        </row>
        <row r="15">
          <cell r="A15" t="str">
            <v>Cherry Hinton</v>
          </cell>
          <cell r="B15">
            <v>274</v>
          </cell>
        </row>
        <row r="16">
          <cell r="A16" t="str">
            <v>Clay Farm</v>
          </cell>
          <cell r="B16">
            <v>70</v>
          </cell>
        </row>
        <row r="17">
          <cell r="A17" t="str">
            <v>Comberton</v>
          </cell>
          <cell r="B17">
            <v>96</v>
          </cell>
        </row>
        <row r="18">
          <cell r="A18" t="str">
            <v>Cottenham</v>
          </cell>
          <cell r="B18">
            <v>104</v>
          </cell>
        </row>
        <row r="19">
          <cell r="A19" t="str">
            <v>Ely</v>
          </cell>
          <cell r="B19">
            <v>467</v>
          </cell>
        </row>
        <row r="20">
          <cell r="A20" t="str">
            <v>Fulbourn</v>
          </cell>
          <cell r="B20">
            <v>25</v>
          </cell>
        </row>
        <row r="21">
          <cell r="A21" t="str">
            <v>Gamlingay</v>
          </cell>
          <cell r="B21">
            <v>60</v>
          </cell>
        </row>
        <row r="22">
          <cell r="A22" t="str">
            <v>Great Shelford</v>
          </cell>
          <cell r="B22">
            <v>166</v>
          </cell>
        </row>
        <row r="23">
          <cell r="A23" t="str">
            <v>Haddenham</v>
          </cell>
          <cell r="B23">
            <v>41</v>
          </cell>
        </row>
        <row r="24">
          <cell r="A24" t="str">
            <v>Histon</v>
          </cell>
          <cell r="B24">
            <v>228</v>
          </cell>
        </row>
        <row r="25">
          <cell r="A25" t="str">
            <v>Huntingdon</v>
          </cell>
          <cell r="B25">
            <v>361</v>
          </cell>
        </row>
        <row r="26">
          <cell r="A26" t="str">
            <v>Linton</v>
          </cell>
          <cell r="B26">
            <v>90</v>
          </cell>
        </row>
        <row r="27">
          <cell r="A27" t="str">
            <v>Little Downham</v>
          </cell>
          <cell r="B27">
            <v>4</v>
          </cell>
        </row>
        <row r="28">
          <cell r="A28" t="str">
            <v>Littleport</v>
          </cell>
          <cell r="B28">
            <v>126</v>
          </cell>
        </row>
        <row r="29">
          <cell r="A29" t="str">
            <v>March</v>
          </cell>
          <cell r="B29">
            <v>162</v>
          </cell>
        </row>
        <row r="30">
          <cell r="A30" t="str">
            <v>Melbourn</v>
          </cell>
          <cell r="B30">
            <v>16</v>
          </cell>
        </row>
        <row r="31">
          <cell r="A31" t="str">
            <v>Milton Road</v>
          </cell>
          <cell r="B31">
            <v>248</v>
          </cell>
        </row>
        <row r="32">
          <cell r="A32" t="str">
            <v>Mobile Libraries</v>
          </cell>
          <cell r="B32">
            <v>119</v>
          </cell>
        </row>
        <row r="33">
          <cell r="A33" t="str">
            <v>Papworth</v>
          </cell>
          <cell r="B33">
            <v>55</v>
          </cell>
        </row>
        <row r="34">
          <cell r="A34" t="str">
            <v>Prison</v>
          </cell>
          <cell r="B34">
            <v>103</v>
          </cell>
        </row>
        <row r="35">
          <cell r="A35" t="str">
            <v>Ramsey</v>
          </cell>
          <cell r="B35">
            <v>54</v>
          </cell>
        </row>
        <row r="36">
          <cell r="A36" t="str">
            <v>Rock Road</v>
          </cell>
          <cell r="B36">
            <v>212</v>
          </cell>
        </row>
        <row r="37">
          <cell r="A37" t="str">
            <v>Sawston</v>
          </cell>
          <cell r="B37">
            <v>55</v>
          </cell>
        </row>
        <row r="38">
          <cell r="A38" t="str">
            <v>Sawtry</v>
          </cell>
          <cell r="B38">
            <v>72</v>
          </cell>
        </row>
        <row r="39">
          <cell r="A39" t="str">
            <v>Soham</v>
          </cell>
          <cell r="B39">
            <v>87</v>
          </cell>
        </row>
        <row r="40">
          <cell r="A40" t="str">
            <v>Somersham</v>
          </cell>
          <cell r="B40">
            <v>40</v>
          </cell>
        </row>
        <row r="41">
          <cell r="A41" t="str">
            <v>St Ives</v>
          </cell>
          <cell r="B41">
            <v>472</v>
          </cell>
        </row>
        <row r="42">
          <cell r="A42" t="str">
            <v>St Neots</v>
          </cell>
          <cell r="B42">
            <v>452</v>
          </cell>
        </row>
        <row r="43">
          <cell r="A43" t="str">
            <v>Swavesey</v>
          </cell>
          <cell r="B43">
            <v>30</v>
          </cell>
        </row>
        <row r="44">
          <cell r="A44" t="str">
            <v>Warboys</v>
          </cell>
          <cell r="B44">
            <v>98</v>
          </cell>
        </row>
        <row r="45">
          <cell r="A45" t="str">
            <v>Waterbeach</v>
          </cell>
          <cell r="B45">
            <v>32</v>
          </cell>
        </row>
        <row r="46">
          <cell r="A46" t="str">
            <v>Whittlesey</v>
          </cell>
          <cell r="B46">
            <v>45</v>
          </cell>
        </row>
        <row r="47">
          <cell r="A47" t="str">
            <v>Willingham</v>
          </cell>
          <cell r="B47">
            <v>113</v>
          </cell>
        </row>
        <row r="48">
          <cell r="A48" t="str">
            <v>Wisbech</v>
          </cell>
          <cell r="B48">
            <v>113</v>
          </cell>
        </row>
        <row r="49">
          <cell r="A49" t="str">
            <v>Yaxley</v>
          </cell>
          <cell r="B49">
            <v>124</v>
          </cell>
        </row>
      </sheetData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</sheetNames>
    <sheetDataSet>
      <sheetData sheetId="0">
        <row r="6">
          <cell r="A6" t="str">
            <v>Bottisham</v>
          </cell>
          <cell r="B6">
            <v>3</v>
          </cell>
          <cell r="C6">
            <v>1</v>
          </cell>
          <cell r="D6">
            <v>1</v>
          </cell>
          <cell r="E6">
            <v>1</v>
          </cell>
        </row>
        <row r="7">
          <cell r="A7" t="str">
            <v>Burwell</v>
          </cell>
          <cell r="B7">
            <v>3</v>
          </cell>
          <cell r="C7">
            <v>2</v>
          </cell>
          <cell r="D7">
            <v>0</v>
          </cell>
          <cell r="E7">
            <v>1</v>
          </cell>
        </row>
        <row r="8">
          <cell r="A8" t="str">
            <v>Cambourne</v>
          </cell>
          <cell r="B8">
            <v>30</v>
          </cell>
          <cell r="C8">
            <v>19</v>
          </cell>
          <cell r="D8">
            <v>11</v>
          </cell>
          <cell r="E8">
            <v>0</v>
          </cell>
        </row>
        <row r="9">
          <cell r="A9" t="str">
            <v>Cambridge Central</v>
          </cell>
          <cell r="B9">
            <v>326</v>
          </cell>
          <cell r="C9">
            <v>262</v>
          </cell>
          <cell r="D9">
            <v>64</v>
          </cell>
          <cell r="E9">
            <v>0</v>
          </cell>
        </row>
        <row r="10">
          <cell r="A10" t="str">
            <v>Chatteris</v>
          </cell>
          <cell r="B10">
            <v>12</v>
          </cell>
          <cell r="C10">
            <v>7</v>
          </cell>
          <cell r="D10">
            <v>5</v>
          </cell>
          <cell r="E10">
            <v>0</v>
          </cell>
        </row>
        <row r="11">
          <cell r="A11" t="str">
            <v>Cherry Hinton</v>
          </cell>
          <cell r="B11">
            <v>21</v>
          </cell>
          <cell r="C11">
            <v>12</v>
          </cell>
          <cell r="D11">
            <v>9</v>
          </cell>
          <cell r="E11">
            <v>0</v>
          </cell>
        </row>
        <row r="12">
          <cell r="A12" t="str">
            <v>Clay Farm</v>
          </cell>
          <cell r="B12">
            <v>6</v>
          </cell>
          <cell r="C12">
            <v>3</v>
          </cell>
          <cell r="D12">
            <v>3</v>
          </cell>
          <cell r="E12">
            <v>0</v>
          </cell>
        </row>
        <row r="13">
          <cell r="A13" t="str">
            <v>Comberton</v>
          </cell>
          <cell r="B13">
            <v>11</v>
          </cell>
          <cell r="C13">
            <v>1</v>
          </cell>
          <cell r="D13">
            <v>10</v>
          </cell>
          <cell r="E13">
            <v>0</v>
          </cell>
        </row>
        <row r="14">
          <cell r="A14" t="str">
            <v>Cottenham</v>
          </cell>
          <cell r="B14">
            <v>7</v>
          </cell>
          <cell r="C14">
            <v>6</v>
          </cell>
          <cell r="D14">
            <v>1</v>
          </cell>
          <cell r="E14">
            <v>0</v>
          </cell>
        </row>
        <row r="15">
          <cell r="A15" t="str">
            <v>Ely</v>
          </cell>
          <cell r="B15">
            <v>60</v>
          </cell>
          <cell r="C15">
            <v>45</v>
          </cell>
          <cell r="D15">
            <v>15</v>
          </cell>
          <cell r="E15">
            <v>0</v>
          </cell>
        </row>
        <row r="16">
          <cell r="A16" t="str">
            <v>Fulbourn</v>
          </cell>
          <cell r="B16">
            <v>1</v>
          </cell>
          <cell r="C16">
            <v>0</v>
          </cell>
          <cell r="D16">
            <v>1</v>
          </cell>
          <cell r="E16">
            <v>0</v>
          </cell>
        </row>
        <row r="17">
          <cell r="A17" t="str">
            <v>Gamlingay</v>
          </cell>
          <cell r="B17">
            <v>5</v>
          </cell>
          <cell r="C17">
            <v>3</v>
          </cell>
          <cell r="D17">
            <v>2</v>
          </cell>
          <cell r="E17">
            <v>0</v>
          </cell>
        </row>
        <row r="18">
          <cell r="A18" t="str">
            <v>Great Shelford</v>
          </cell>
          <cell r="B18">
            <v>8</v>
          </cell>
          <cell r="C18">
            <v>4</v>
          </cell>
          <cell r="D18">
            <v>4</v>
          </cell>
          <cell r="E18">
            <v>0</v>
          </cell>
        </row>
        <row r="19">
          <cell r="A19" t="str">
            <v>Haddenham</v>
          </cell>
          <cell r="B19">
            <v>2</v>
          </cell>
          <cell r="C19">
            <v>2</v>
          </cell>
          <cell r="D19">
            <v>0</v>
          </cell>
          <cell r="E19">
            <v>0</v>
          </cell>
        </row>
        <row r="20">
          <cell r="A20" t="str">
            <v>Histon</v>
          </cell>
          <cell r="B20">
            <v>10</v>
          </cell>
          <cell r="C20">
            <v>6</v>
          </cell>
          <cell r="D20">
            <v>4</v>
          </cell>
          <cell r="E20">
            <v>0</v>
          </cell>
        </row>
        <row r="21">
          <cell r="A21" t="str">
            <v>Huntingdon</v>
          </cell>
          <cell r="B21">
            <v>77</v>
          </cell>
          <cell r="C21">
            <v>60</v>
          </cell>
          <cell r="D21">
            <v>17</v>
          </cell>
          <cell r="E21">
            <v>0</v>
          </cell>
        </row>
        <row r="22">
          <cell r="A22" t="str">
            <v>Linton</v>
          </cell>
          <cell r="B22">
            <v>5</v>
          </cell>
          <cell r="C22">
            <v>4</v>
          </cell>
          <cell r="D22">
            <v>1</v>
          </cell>
          <cell r="E22">
            <v>0</v>
          </cell>
        </row>
        <row r="23">
          <cell r="A23" t="str">
            <v>Littleport</v>
          </cell>
          <cell r="B23">
            <v>3</v>
          </cell>
          <cell r="C23">
            <v>3</v>
          </cell>
          <cell r="D23">
            <v>0</v>
          </cell>
          <cell r="E23">
            <v>0</v>
          </cell>
        </row>
        <row r="24">
          <cell r="A24" t="str">
            <v>March</v>
          </cell>
          <cell r="B24">
            <v>26</v>
          </cell>
          <cell r="C24">
            <v>18</v>
          </cell>
          <cell r="D24">
            <v>8</v>
          </cell>
          <cell r="E24">
            <v>0</v>
          </cell>
        </row>
        <row r="25">
          <cell r="A25" t="str">
            <v>Melbourn</v>
          </cell>
          <cell r="B25">
            <v>7</v>
          </cell>
          <cell r="C25">
            <v>3</v>
          </cell>
          <cell r="D25">
            <v>4</v>
          </cell>
          <cell r="E25">
            <v>0</v>
          </cell>
        </row>
        <row r="26">
          <cell r="A26" t="str">
            <v>Milton Road</v>
          </cell>
          <cell r="B26">
            <v>13</v>
          </cell>
          <cell r="C26">
            <v>6</v>
          </cell>
          <cell r="D26">
            <v>7</v>
          </cell>
          <cell r="E26">
            <v>0</v>
          </cell>
        </row>
        <row r="27">
          <cell r="A27" t="str">
            <v>Mobile Libraries</v>
          </cell>
          <cell r="B27">
            <v>13</v>
          </cell>
          <cell r="C27">
            <v>6</v>
          </cell>
          <cell r="D27">
            <v>3</v>
          </cell>
          <cell r="E27">
            <v>4</v>
          </cell>
        </row>
        <row r="28">
          <cell r="A28" t="str">
            <v>Papworth</v>
          </cell>
          <cell r="B28">
            <v>7</v>
          </cell>
          <cell r="C28">
            <v>4</v>
          </cell>
          <cell r="D28">
            <v>3</v>
          </cell>
          <cell r="E28">
            <v>0</v>
          </cell>
        </row>
        <row r="29">
          <cell r="A29" t="str">
            <v>Ramsey</v>
          </cell>
          <cell r="B29">
            <v>16</v>
          </cell>
          <cell r="C29">
            <v>13</v>
          </cell>
          <cell r="D29">
            <v>3</v>
          </cell>
          <cell r="E29">
            <v>0</v>
          </cell>
        </row>
        <row r="30">
          <cell r="A30" t="str">
            <v>Rock Road</v>
          </cell>
          <cell r="B30">
            <v>9</v>
          </cell>
          <cell r="C30">
            <v>5</v>
          </cell>
          <cell r="D30">
            <v>4</v>
          </cell>
          <cell r="E30">
            <v>0</v>
          </cell>
        </row>
        <row r="31">
          <cell r="A31" t="str">
            <v>Sawston</v>
          </cell>
          <cell r="B31">
            <v>10</v>
          </cell>
          <cell r="C31">
            <v>6</v>
          </cell>
          <cell r="D31">
            <v>4</v>
          </cell>
          <cell r="E31">
            <v>0</v>
          </cell>
        </row>
        <row r="32">
          <cell r="A32" t="str">
            <v>Sawtry</v>
          </cell>
          <cell r="B32">
            <v>9</v>
          </cell>
          <cell r="C32">
            <v>5</v>
          </cell>
          <cell r="D32">
            <v>4</v>
          </cell>
          <cell r="E32">
            <v>0</v>
          </cell>
        </row>
        <row r="33">
          <cell r="A33" t="str">
            <v>Soham</v>
          </cell>
          <cell r="B33">
            <v>6</v>
          </cell>
          <cell r="C33">
            <v>5</v>
          </cell>
          <cell r="D33">
            <v>1</v>
          </cell>
          <cell r="E33">
            <v>0</v>
          </cell>
        </row>
        <row r="34">
          <cell r="A34" t="str">
            <v>St Ives</v>
          </cell>
          <cell r="B34">
            <v>35</v>
          </cell>
          <cell r="C34">
            <v>28</v>
          </cell>
          <cell r="D34">
            <v>7</v>
          </cell>
          <cell r="E34">
            <v>0</v>
          </cell>
        </row>
        <row r="35">
          <cell r="A35" t="str">
            <v>St Neots</v>
          </cell>
          <cell r="B35">
            <v>32</v>
          </cell>
          <cell r="C35">
            <v>26</v>
          </cell>
          <cell r="D35">
            <v>6</v>
          </cell>
          <cell r="E35">
            <v>0</v>
          </cell>
        </row>
        <row r="36">
          <cell r="A36" t="str">
            <v>Swavesey</v>
          </cell>
          <cell r="B36">
            <v>1</v>
          </cell>
          <cell r="C36">
            <v>0</v>
          </cell>
          <cell r="D36">
            <v>1</v>
          </cell>
          <cell r="E36">
            <v>0</v>
          </cell>
        </row>
        <row r="37">
          <cell r="A37" t="str">
            <v>Waterbeach</v>
          </cell>
          <cell r="B37">
            <v>2</v>
          </cell>
          <cell r="C37">
            <v>2</v>
          </cell>
          <cell r="D37">
            <v>0</v>
          </cell>
          <cell r="E37">
            <v>0</v>
          </cell>
        </row>
        <row r="38">
          <cell r="A38" t="str">
            <v>Whittlesey</v>
          </cell>
          <cell r="B38">
            <v>25</v>
          </cell>
          <cell r="C38">
            <v>13</v>
          </cell>
          <cell r="D38">
            <v>12</v>
          </cell>
          <cell r="E38">
            <v>0</v>
          </cell>
        </row>
        <row r="39">
          <cell r="A39" t="str">
            <v>Willingham</v>
          </cell>
          <cell r="B39">
            <v>1</v>
          </cell>
          <cell r="C39">
            <v>1</v>
          </cell>
          <cell r="D39">
            <v>0</v>
          </cell>
          <cell r="E39">
            <v>0</v>
          </cell>
        </row>
        <row r="40">
          <cell r="A40" t="str">
            <v>Wisbech</v>
          </cell>
          <cell r="B40">
            <v>43</v>
          </cell>
          <cell r="C40">
            <v>31</v>
          </cell>
          <cell r="D40">
            <v>12</v>
          </cell>
          <cell r="E40">
            <v>0</v>
          </cell>
        </row>
        <row r="41">
          <cell r="A41" t="str">
            <v>Yaxley</v>
          </cell>
          <cell r="B41">
            <v>20</v>
          </cell>
          <cell r="C41">
            <v>10</v>
          </cell>
          <cell r="D41">
            <v>10</v>
          </cell>
          <cell r="E41">
            <v>0</v>
          </cell>
        </row>
      </sheetData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</sheetNames>
    <sheetDataSet>
      <sheetData sheetId="0">
        <row r="3">
          <cell r="A3" t="str">
            <v>Total</v>
          </cell>
          <cell r="B3">
            <v>101904</v>
          </cell>
          <cell r="C3">
            <v>68361</v>
          </cell>
          <cell r="D3">
            <v>31927</v>
          </cell>
        </row>
        <row r="4">
          <cell r="A4" t="str">
            <v>Arbury Court Library</v>
          </cell>
          <cell r="B4">
            <v>2780</v>
          </cell>
          <cell r="C4">
            <v>1674</v>
          </cell>
          <cell r="D4">
            <v>1061</v>
          </cell>
        </row>
        <row r="5">
          <cell r="A5" t="str">
            <v>Bar Hill Library</v>
          </cell>
          <cell r="B5">
            <v>1321</v>
          </cell>
          <cell r="C5">
            <v>770</v>
          </cell>
          <cell r="D5">
            <v>542</v>
          </cell>
        </row>
        <row r="6">
          <cell r="A6" t="str">
            <v>Barnwell Road Library</v>
          </cell>
          <cell r="B6">
            <v>962</v>
          </cell>
          <cell r="C6">
            <v>561</v>
          </cell>
          <cell r="D6">
            <v>394</v>
          </cell>
        </row>
        <row r="7">
          <cell r="A7" t="str">
            <v>Bassingbourn</v>
          </cell>
          <cell r="B7">
            <v>250</v>
          </cell>
          <cell r="C7">
            <v>127</v>
          </cell>
          <cell r="D7">
            <v>120</v>
          </cell>
        </row>
        <row r="8">
          <cell r="A8" t="str">
            <v>Bottisham</v>
          </cell>
          <cell r="B8">
            <v>989</v>
          </cell>
          <cell r="C8">
            <v>280</v>
          </cell>
          <cell r="D8">
            <v>683</v>
          </cell>
        </row>
        <row r="9">
          <cell r="A9" t="str">
            <v>Brampton Community Library</v>
          </cell>
          <cell r="B9">
            <v>88</v>
          </cell>
          <cell r="C9">
            <v>43</v>
          </cell>
          <cell r="D9">
            <v>42</v>
          </cell>
        </row>
        <row r="10">
          <cell r="A10" t="str">
            <v>Buckden Library</v>
          </cell>
          <cell r="B10">
            <v>471</v>
          </cell>
          <cell r="C10">
            <v>284</v>
          </cell>
          <cell r="D10">
            <v>176</v>
          </cell>
        </row>
        <row r="11">
          <cell r="A11" t="str">
            <v>Burwell Library</v>
          </cell>
          <cell r="B11">
            <v>965</v>
          </cell>
          <cell r="C11">
            <v>472</v>
          </cell>
          <cell r="D11">
            <v>475</v>
          </cell>
        </row>
        <row r="12">
          <cell r="A12" t="str">
            <v>Cambourne Library</v>
          </cell>
          <cell r="B12">
            <v>3046</v>
          </cell>
          <cell r="C12">
            <v>1646</v>
          </cell>
          <cell r="D12">
            <v>1372</v>
          </cell>
        </row>
        <row r="13">
          <cell r="A13" t="str">
            <v>Cambridge Central Library</v>
          </cell>
          <cell r="B13">
            <v>25113</v>
          </cell>
          <cell r="C13">
            <v>19954</v>
          </cell>
          <cell r="D13">
            <v>4904</v>
          </cell>
        </row>
        <row r="14">
          <cell r="A14" t="str">
            <v>Chatteris Library</v>
          </cell>
          <cell r="B14">
            <v>1343</v>
          </cell>
          <cell r="C14">
            <v>803</v>
          </cell>
          <cell r="D14">
            <v>499</v>
          </cell>
        </row>
        <row r="15">
          <cell r="A15" t="str">
            <v>Cherry Hinton Library</v>
          </cell>
          <cell r="B15">
            <v>2603</v>
          </cell>
          <cell r="C15">
            <v>1650</v>
          </cell>
          <cell r="D15">
            <v>934</v>
          </cell>
        </row>
        <row r="16">
          <cell r="A16" t="str">
            <v>Clay Farm Library</v>
          </cell>
          <cell r="B16">
            <v>1104</v>
          </cell>
          <cell r="C16">
            <v>588</v>
          </cell>
          <cell r="D16">
            <v>505</v>
          </cell>
        </row>
        <row r="17">
          <cell r="A17" t="str">
            <v>Comberton Library</v>
          </cell>
          <cell r="B17">
            <v>736</v>
          </cell>
          <cell r="C17">
            <v>336</v>
          </cell>
          <cell r="D17">
            <v>387</v>
          </cell>
        </row>
        <row r="18">
          <cell r="A18" t="str">
            <v>Cottenham Library</v>
          </cell>
          <cell r="B18">
            <v>747</v>
          </cell>
          <cell r="C18">
            <v>456</v>
          </cell>
          <cell r="D18">
            <v>284</v>
          </cell>
        </row>
        <row r="19">
          <cell r="A19" t="str">
            <v>Ely Library</v>
          </cell>
          <cell r="B19">
            <v>6761</v>
          </cell>
          <cell r="C19">
            <v>4613</v>
          </cell>
          <cell r="D19">
            <v>1997</v>
          </cell>
        </row>
        <row r="20">
          <cell r="A20" t="str">
            <v>Fulbourn</v>
          </cell>
          <cell r="B20">
            <v>693</v>
          </cell>
          <cell r="C20">
            <v>380</v>
          </cell>
          <cell r="D20">
            <v>310</v>
          </cell>
        </row>
        <row r="21">
          <cell r="A21" t="str">
            <v>Gamlingay</v>
          </cell>
          <cell r="B21">
            <v>500</v>
          </cell>
          <cell r="C21">
            <v>200</v>
          </cell>
          <cell r="D21">
            <v>299</v>
          </cell>
        </row>
        <row r="22">
          <cell r="A22" t="str">
            <v>Great Shelford Library</v>
          </cell>
          <cell r="B22">
            <v>1899</v>
          </cell>
          <cell r="C22">
            <v>1183</v>
          </cell>
          <cell r="D22">
            <v>686</v>
          </cell>
        </row>
        <row r="23">
          <cell r="A23" t="str">
            <v>Haddenham</v>
          </cell>
          <cell r="B23">
            <v>296</v>
          </cell>
          <cell r="C23">
            <v>181</v>
          </cell>
          <cell r="D23">
            <v>113</v>
          </cell>
        </row>
        <row r="24">
          <cell r="A24" t="str">
            <v>Histon Library</v>
          </cell>
          <cell r="B24">
            <v>1802</v>
          </cell>
          <cell r="C24">
            <v>1048</v>
          </cell>
          <cell r="D24">
            <v>734</v>
          </cell>
        </row>
        <row r="25">
          <cell r="A25" t="str">
            <v>Huntingdon Library</v>
          </cell>
          <cell r="B25">
            <v>8070</v>
          </cell>
          <cell r="C25">
            <v>5933</v>
          </cell>
          <cell r="D25">
            <v>2024</v>
          </cell>
        </row>
        <row r="26">
          <cell r="A26" t="str">
            <v>Linton Library</v>
          </cell>
          <cell r="B26">
            <v>832</v>
          </cell>
          <cell r="C26">
            <v>494</v>
          </cell>
          <cell r="D26">
            <v>312</v>
          </cell>
        </row>
        <row r="27">
          <cell r="A27" t="str">
            <v>Little Downham</v>
          </cell>
          <cell r="B27">
            <v>60</v>
          </cell>
          <cell r="C27">
            <v>40</v>
          </cell>
          <cell r="D27">
            <v>18</v>
          </cell>
        </row>
        <row r="28">
          <cell r="A28" t="str">
            <v>Littleport Library</v>
          </cell>
          <cell r="B28">
            <v>769</v>
          </cell>
          <cell r="C28">
            <v>468</v>
          </cell>
          <cell r="D28">
            <v>285</v>
          </cell>
        </row>
        <row r="29">
          <cell r="A29" t="str">
            <v>March Library</v>
          </cell>
          <cell r="B29">
            <v>3861</v>
          </cell>
          <cell r="C29">
            <v>2550</v>
          </cell>
          <cell r="D29">
            <v>1239</v>
          </cell>
        </row>
        <row r="30">
          <cell r="A30" t="str">
            <v>Melbourn</v>
          </cell>
          <cell r="B30">
            <v>442</v>
          </cell>
          <cell r="C30">
            <v>275</v>
          </cell>
          <cell r="D30">
            <v>166</v>
          </cell>
        </row>
        <row r="31">
          <cell r="A31" t="str">
            <v>Milton Road Library</v>
          </cell>
          <cell r="B31">
            <v>1464</v>
          </cell>
          <cell r="C31">
            <v>996</v>
          </cell>
          <cell r="D31">
            <v>436</v>
          </cell>
        </row>
        <row r="32">
          <cell r="A32" t="str">
            <v>Milton Road Replacement Mobile Library</v>
          </cell>
          <cell r="B32">
            <v>27</v>
          </cell>
          <cell r="C32">
            <v>12</v>
          </cell>
          <cell r="D32">
            <v>15</v>
          </cell>
        </row>
        <row r="33">
          <cell r="A33" t="str">
            <v>Mobile Library</v>
          </cell>
          <cell r="B33">
            <v>2465</v>
          </cell>
          <cell r="C33">
            <v>1494</v>
          </cell>
          <cell r="D33">
            <v>813</v>
          </cell>
        </row>
        <row r="34">
          <cell r="A34" t="str">
            <v>Papworth Library</v>
          </cell>
          <cell r="B34">
            <v>791</v>
          </cell>
          <cell r="C34">
            <v>432</v>
          </cell>
          <cell r="D34">
            <v>346</v>
          </cell>
        </row>
        <row r="35">
          <cell r="A35" t="str">
            <v>Postal Tape Service</v>
          </cell>
          <cell r="B35">
            <v>8</v>
          </cell>
          <cell r="C35">
            <v>1</v>
          </cell>
          <cell r="D35">
            <v>0</v>
          </cell>
        </row>
        <row r="36">
          <cell r="A36" t="str">
            <v>Ramsey Library</v>
          </cell>
          <cell r="B36">
            <v>1478</v>
          </cell>
          <cell r="C36">
            <v>984</v>
          </cell>
          <cell r="D36">
            <v>478</v>
          </cell>
        </row>
        <row r="37">
          <cell r="A37" t="str">
            <v>Rock Road Library</v>
          </cell>
          <cell r="B37">
            <v>1501</v>
          </cell>
          <cell r="C37">
            <v>973</v>
          </cell>
          <cell r="D37">
            <v>502</v>
          </cell>
        </row>
        <row r="38">
          <cell r="A38" t="str">
            <v>Sawston Library</v>
          </cell>
          <cell r="B38">
            <v>979</v>
          </cell>
          <cell r="C38">
            <v>511</v>
          </cell>
          <cell r="D38">
            <v>456</v>
          </cell>
        </row>
        <row r="39">
          <cell r="A39" t="str">
            <v>Sawtry Library</v>
          </cell>
          <cell r="B39">
            <v>539</v>
          </cell>
          <cell r="C39">
            <v>293</v>
          </cell>
          <cell r="D39">
            <v>232</v>
          </cell>
        </row>
        <row r="40">
          <cell r="A40" t="str">
            <v>Soham Library</v>
          </cell>
          <cell r="B40">
            <v>1316</v>
          </cell>
          <cell r="C40">
            <v>746</v>
          </cell>
          <cell r="D40">
            <v>534</v>
          </cell>
        </row>
        <row r="41">
          <cell r="A41" t="str">
            <v>Somersham</v>
          </cell>
          <cell r="B41">
            <v>510</v>
          </cell>
          <cell r="C41">
            <v>238</v>
          </cell>
          <cell r="D41">
            <v>268</v>
          </cell>
        </row>
        <row r="42">
          <cell r="A42" t="str">
            <v>St Ives Library</v>
          </cell>
          <cell r="B42">
            <v>5654</v>
          </cell>
          <cell r="C42">
            <v>4018</v>
          </cell>
          <cell r="D42">
            <v>1539</v>
          </cell>
        </row>
        <row r="43">
          <cell r="A43" t="str">
            <v>St Neots Library</v>
          </cell>
          <cell r="B43">
            <v>6892</v>
          </cell>
          <cell r="C43">
            <v>4380</v>
          </cell>
          <cell r="D43">
            <v>2403</v>
          </cell>
        </row>
        <row r="44">
          <cell r="A44" t="str">
            <v>Swavesey</v>
          </cell>
          <cell r="B44">
            <v>145</v>
          </cell>
          <cell r="C44">
            <v>83</v>
          </cell>
          <cell r="D44">
            <v>57</v>
          </cell>
        </row>
        <row r="45">
          <cell r="A45" t="str">
            <v>Warboys Library</v>
          </cell>
          <cell r="B45">
            <v>470</v>
          </cell>
          <cell r="C45">
            <v>281</v>
          </cell>
          <cell r="D45">
            <v>180</v>
          </cell>
        </row>
        <row r="46">
          <cell r="A46" t="str">
            <v>Waterbeach</v>
          </cell>
          <cell r="B46">
            <v>624</v>
          </cell>
          <cell r="C46">
            <v>281</v>
          </cell>
          <cell r="D46">
            <v>339</v>
          </cell>
        </row>
        <row r="47">
          <cell r="A47" t="str">
            <v>Whittlesey Library Learning Centre</v>
          </cell>
          <cell r="B47">
            <v>1704</v>
          </cell>
          <cell r="C47">
            <v>1130</v>
          </cell>
          <cell r="D47">
            <v>536</v>
          </cell>
        </row>
        <row r="48">
          <cell r="A48" t="str">
            <v>Willingham Library</v>
          </cell>
          <cell r="B48">
            <v>618</v>
          </cell>
          <cell r="C48">
            <v>333</v>
          </cell>
          <cell r="D48">
            <v>277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5"/>
  <sheetViews>
    <sheetView showGridLines="0" workbookViewId="0">
      <selection activeCell="A2" sqref="A2"/>
    </sheetView>
  </sheetViews>
  <sheetFormatPr defaultRowHeight="12.75" x14ac:dyDescent="0.2"/>
  <cols>
    <col min="1" max="1" width="40.85546875" style="23" customWidth="1"/>
    <col min="2" max="16384" width="9.140625" style="23"/>
  </cols>
  <sheetData>
    <row r="1" spans="1:38" s="19" customFormat="1" ht="18.75" customHeight="1" x14ac:dyDescent="0.2">
      <c r="A1" s="17" t="s">
        <v>55</v>
      </c>
      <c r="B1" s="33" t="str">
        <f>Data!A2 &amp; " Library Access Point - " &amp; A2 &amp; " 2019-20"</f>
        <v>Waterbeach Library Access Point - Total Issues 2019-20</v>
      </c>
      <c r="C1" s="33"/>
      <c r="D1" s="33"/>
      <c r="E1" s="33"/>
      <c r="F1" s="33"/>
      <c r="G1" s="33"/>
      <c r="H1" s="33"/>
      <c r="I1" s="33"/>
      <c r="J1" s="33"/>
      <c r="K1" s="33"/>
      <c r="L1" s="33"/>
      <c r="M1" s="33"/>
      <c r="N1" s="33"/>
      <c r="O1" s="18"/>
      <c r="P1" s="18"/>
      <c r="Q1" s="18"/>
      <c r="R1" s="18"/>
      <c r="S1" s="18"/>
      <c r="T1" s="18"/>
      <c r="U1" s="18"/>
      <c r="V1" s="18"/>
      <c r="W1" s="18"/>
      <c r="X1" s="18"/>
      <c r="Y1" s="18"/>
      <c r="Z1" s="18"/>
      <c r="AA1" s="18"/>
      <c r="AB1" s="18"/>
      <c r="AC1" s="18"/>
      <c r="AD1" s="18"/>
      <c r="AE1" s="18"/>
      <c r="AF1" s="18"/>
      <c r="AG1" s="18"/>
      <c r="AH1" s="18"/>
      <c r="AI1" s="18"/>
      <c r="AJ1" s="18"/>
      <c r="AK1" s="18"/>
    </row>
    <row r="2" spans="1:38" s="19" customFormat="1" ht="18.75" customHeight="1" x14ac:dyDescent="0.2">
      <c r="A2" s="20" t="s">
        <v>13</v>
      </c>
      <c r="B2" s="21"/>
      <c r="C2" s="22" t="s">
        <v>31</v>
      </c>
      <c r="D2" s="22" t="s">
        <v>11</v>
      </c>
      <c r="E2" s="22" t="s">
        <v>32</v>
      </c>
      <c r="F2" s="22" t="s">
        <v>33</v>
      </c>
      <c r="G2" s="22" t="s">
        <v>34</v>
      </c>
      <c r="H2" s="22" t="s">
        <v>35</v>
      </c>
      <c r="I2" s="22" t="s">
        <v>36</v>
      </c>
      <c r="J2" s="22" t="s">
        <v>37</v>
      </c>
      <c r="K2" s="22" t="s">
        <v>38</v>
      </c>
      <c r="L2" s="22" t="s">
        <v>39</v>
      </c>
      <c r="M2" s="22" t="s">
        <v>40</v>
      </c>
      <c r="N2" s="22" t="s">
        <v>41</v>
      </c>
      <c r="O2" s="18"/>
      <c r="P2" s="18"/>
      <c r="Q2" s="18"/>
      <c r="R2" s="18"/>
      <c r="S2" s="18"/>
      <c r="T2" s="18"/>
      <c r="U2" s="18"/>
      <c r="V2" s="18"/>
      <c r="W2" s="18"/>
      <c r="X2" s="18"/>
      <c r="Y2" s="18"/>
      <c r="Z2" s="18"/>
      <c r="AA2" s="18"/>
      <c r="AB2" s="18"/>
      <c r="AC2" s="18"/>
      <c r="AD2" s="18"/>
      <c r="AE2" s="18"/>
      <c r="AF2" s="18"/>
      <c r="AG2" s="18"/>
      <c r="AH2" s="18"/>
      <c r="AI2" s="18"/>
      <c r="AJ2" s="18"/>
      <c r="AK2" s="18"/>
      <c r="AL2" s="18"/>
    </row>
    <row r="3" spans="1:38" s="19" customFormat="1" ht="18.75" customHeight="1" x14ac:dyDescent="0.2">
      <c r="A3" s="26" t="s">
        <v>56</v>
      </c>
      <c r="B3" s="24" t="s">
        <v>68</v>
      </c>
      <c r="C3" s="25">
        <f>VLOOKUP($A$2,Data!$A$4:$Q$32,3,FALSE)</f>
        <v>1305</v>
      </c>
      <c r="D3" s="25">
        <f>VLOOKUP($A$2,Data!$A$4:$Q$32,4,FALSE)</f>
        <v>1465</v>
      </c>
      <c r="E3" s="25">
        <f>VLOOKUP($A$2,Data!$A$4:$Q$32,5,FALSE)</f>
        <v>1414</v>
      </c>
      <c r="F3" s="25">
        <f>VLOOKUP($A$2,Data!$A$4:$Q$32,7,FALSE)</f>
        <v>2000</v>
      </c>
      <c r="G3" s="25">
        <f>VLOOKUP($A$2,Data!$A$4:$Q$32,8,FALSE)</f>
        <v>1938</v>
      </c>
      <c r="H3" s="25">
        <f>VLOOKUP($A$2,Data!$A$4:$Q$32,9,FALSE)</f>
        <v>1776</v>
      </c>
      <c r="I3" s="25">
        <f>VLOOKUP($A$2,Data!$A$4:$Q$32,11,FALSE)</f>
        <v>1493</v>
      </c>
      <c r="J3" s="25">
        <f>VLOOKUP($A$2,Data!$A$4:$Q$32,12,FALSE)</f>
        <v>1675</v>
      </c>
      <c r="K3" s="25">
        <f>VLOOKUP($A$2,Data!$A$4:$Q$32,13,FALSE)</f>
        <v>1009</v>
      </c>
      <c r="L3" s="25"/>
      <c r="M3" s="25"/>
      <c r="N3" s="25"/>
      <c r="Z3" s="8"/>
    </row>
    <row r="4" spans="1:38" s="19" customFormat="1" x14ac:dyDescent="0.2">
      <c r="B4" s="23"/>
      <c r="C4" s="23"/>
      <c r="D4" s="23"/>
      <c r="E4" s="23"/>
      <c r="F4" s="23"/>
      <c r="G4" s="23"/>
      <c r="H4" s="23"/>
      <c r="I4" s="23"/>
      <c r="J4" s="23"/>
      <c r="K4" s="23"/>
      <c r="L4" s="23"/>
      <c r="M4" s="23"/>
      <c r="N4" s="23"/>
    </row>
    <row r="5" spans="1:38" s="19" customFormat="1" x14ac:dyDescent="0.2">
      <c r="B5" s="23"/>
      <c r="C5" s="23"/>
      <c r="D5" s="23"/>
      <c r="E5" s="23"/>
      <c r="F5" s="23"/>
      <c r="G5" s="23"/>
      <c r="H5" s="23"/>
      <c r="I5" s="23"/>
      <c r="J5" s="23"/>
      <c r="K5" s="23"/>
      <c r="L5" s="23"/>
      <c r="M5" s="23"/>
      <c r="N5" s="23"/>
    </row>
  </sheetData>
  <mergeCells count="1">
    <mergeCell ref="B1:N1"/>
  </mergeCells>
  <phoneticPr fontId="2" type="noConversion"/>
  <dataValidations count="1">
    <dataValidation type="list" allowBlank="1" showInputMessage="1" showErrorMessage="1" sqref="A2">
      <formula1>Items</formula1>
    </dataValidation>
  </dataValidations>
  <pageMargins left="0.75" right="0.75" top="1" bottom="1" header="0.5" footer="0.5"/>
  <pageSetup paperSize="9" orientation="portrait" verticalDpi="0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33"/>
  <sheetViews>
    <sheetView showGridLines="0" tabSelected="1" zoomScale="90" zoomScaleNormal="90" workbookViewId="0">
      <selection activeCell="Y13" sqref="Y13"/>
    </sheetView>
  </sheetViews>
  <sheetFormatPr defaultColWidth="9.140625" defaultRowHeight="12.75" x14ac:dyDescent="0.2"/>
  <cols>
    <col min="1" max="1" width="28" style="4" customWidth="1"/>
    <col min="2" max="2" width="1.28515625" style="14" hidden="1" customWidth="1"/>
    <col min="3" max="5" width="6.5703125" style="4" customWidth="1"/>
    <col min="6" max="6" width="9.140625" style="1"/>
    <col min="7" max="9" width="6.5703125" style="4" customWidth="1"/>
    <col min="10" max="10" width="7.42578125" style="1" customWidth="1"/>
    <col min="11" max="13" width="6.5703125" style="4" customWidth="1"/>
    <col min="14" max="14" width="7.140625" style="1" customWidth="1"/>
    <col min="15" max="17" width="6.5703125" style="4" customWidth="1"/>
    <col min="18" max="18" width="9.140625" style="1"/>
    <col min="19" max="16384" width="9.140625" style="4"/>
  </cols>
  <sheetData>
    <row r="1" spans="1:19" ht="57.75" customHeight="1" x14ac:dyDescent="0.2">
      <c r="A1" s="34" t="str">
        <f>A2 &amp; " Library Access Point Performance 2019-20"</f>
        <v>Waterbeach Library Access Point Performance 2019-20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  <c r="N1" s="34"/>
      <c r="O1" s="34"/>
      <c r="P1" s="34"/>
      <c r="Q1" s="34"/>
      <c r="R1" s="34"/>
      <c r="S1" s="34"/>
    </row>
    <row r="2" spans="1:19" s="8" customFormat="1" ht="31.5" customHeight="1" x14ac:dyDescent="0.2">
      <c r="A2" s="31" t="s">
        <v>51</v>
      </c>
      <c r="B2" s="10"/>
      <c r="C2" s="7" t="s">
        <v>31</v>
      </c>
      <c r="D2" s="7" t="s">
        <v>11</v>
      </c>
      <c r="E2" s="7" t="s">
        <v>32</v>
      </c>
      <c r="F2" s="6" t="s">
        <v>14</v>
      </c>
      <c r="G2" s="7" t="s">
        <v>33</v>
      </c>
      <c r="H2" s="7" t="s">
        <v>34</v>
      </c>
      <c r="I2" s="7" t="s">
        <v>35</v>
      </c>
      <c r="J2" s="6" t="s">
        <v>15</v>
      </c>
      <c r="K2" s="7" t="s">
        <v>36</v>
      </c>
      <c r="L2" s="7" t="s">
        <v>37</v>
      </c>
      <c r="M2" s="7" t="s">
        <v>38</v>
      </c>
      <c r="N2" s="6" t="s">
        <v>16</v>
      </c>
      <c r="O2" s="7" t="s">
        <v>39</v>
      </c>
      <c r="P2" s="7" t="s">
        <v>40</v>
      </c>
      <c r="Q2" s="7" t="s">
        <v>41</v>
      </c>
      <c r="R2" s="6" t="s">
        <v>17</v>
      </c>
      <c r="S2" s="30" t="s">
        <v>63</v>
      </c>
    </row>
    <row r="3" spans="1:19" x14ac:dyDescent="0.2">
      <c r="A3" s="1"/>
      <c r="B3" s="13"/>
      <c r="C3" s="2"/>
      <c r="D3" s="2"/>
      <c r="E3" s="2"/>
      <c r="F3" s="3"/>
      <c r="G3" s="2"/>
      <c r="H3" s="2"/>
      <c r="I3" s="2"/>
      <c r="J3" s="3"/>
      <c r="K3" s="2"/>
      <c r="L3" s="2"/>
      <c r="M3" s="2"/>
      <c r="N3" s="3"/>
      <c r="O3" s="2"/>
      <c r="P3" s="2"/>
      <c r="Q3" s="2"/>
      <c r="R3" s="3"/>
      <c r="S3" s="2"/>
    </row>
    <row r="4" spans="1:19" s="5" customFormat="1" ht="17.25" customHeight="1" x14ac:dyDescent="0.2">
      <c r="A4" s="15" t="s">
        <v>13</v>
      </c>
      <c r="B4" s="15"/>
      <c r="C4" s="16">
        <f t="shared" ref="C4:S4" si="0">SUM(C11,C17,C21,C22,C23)</f>
        <v>1305</v>
      </c>
      <c r="D4" s="16">
        <f t="shared" si="0"/>
        <v>1465</v>
      </c>
      <c r="E4" s="16">
        <f t="shared" si="0"/>
        <v>1414</v>
      </c>
      <c r="F4" s="16">
        <f t="shared" si="0"/>
        <v>4184</v>
      </c>
      <c r="G4" s="16">
        <f t="shared" si="0"/>
        <v>2000</v>
      </c>
      <c r="H4" s="16">
        <f t="shared" si="0"/>
        <v>1938</v>
      </c>
      <c r="I4" s="16">
        <f t="shared" si="0"/>
        <v>1776</v>
      </c>
      <c r="J4" s="16">
        <f t="shared" si="0"/>
        <v>5714</v>
      </c>
      <c r="K4" s="16">
        <f t="shared" ref="K4:M4" si="1">SUM(K11,K17,K21,K22,K23)</f>
        <v>1493</v>
      </c>
      <c r="L4" s="16">
        <f t="shared" si="1"/>
        <v>1675</v>
      </c>
      <c r="M4" s="16">
        <f t="shared" si="1"/>
        <v>1009</v>
      </c>
      <c r="N4" s="16">
        <f t="shared" si="0"/>
        <v>4177</v>
      </c>
      <c r="O4" s="16">
        <f t="shared" si="0"/>
        <v>0</v>
      </c>
      <c r="P4" s="16">
        <f t="shared" si="0"/>
        <v>0</v>
      </c>
      <c r="Q4" s="16">
        <f t="shared" si="0"/>
        <v>0</v>
      </c>
      <c r="R4" s="16">
        <f t="shared" si="0"/>
        <v>0</v>
      </c>
      <c r="S4" s="16">
        <f t="shared" si="0"/>
        <v>14075</v>
      </c>
    </row>
    <row r="5" spans="1:19" s="8" customFormat="1" ht="7.5" customHeight="1" x14ac:dyDescent="0.2">
      <c r="A5" s="5"/>
      <c r="B5" s="10"/>
      <c r="C5" s="7"/>
      <c r="D5" s="7"/>
      <c r="E5" s="7"/>
      <c r="F5" s="6"/>
      <c r="G5" s="7"/>
      <c r="H5" s="12"/>
      <c r="I5" s="12"/>
      <c r="J5" s="6"/>
      <c r="K5" s="12"/>
      <c r="L5" s="12"/>
      <c r="M5" s="12"/>
      <c r="N5" s="6"/>
      <c r="O5" s="12"/>
      <c r="P5" s="12"/>
      <c r="Q5" s="12"/>
      <c r="R5" s="6"/>
      <c r="S5" s="6"/>
    </row>
    <row r="6" spans="1:19" s="8" customFormat="1" ht="17.25" customHeight="1" x14ac:dyDescent="0.2">
      <c r="A6" s="8" t="s">
        <v>0</v>
      </c>
      <c r="B6" s="11" t="s">
        <v>18</v>
      </c>
      <c r="C6" s="8">
        <f>VLOOKUP($A$2&amp;"*",[1]April!$A$5:$BP$52,COLUMN($C:$C),FALSE)</f>
        <v>28</v>
      </c>
      <c r="D6" s="8">
        <f>VLOOKUP($A$2&amp;"*",[1]May!$A$5:$BP$52,COLUMN($C:$C),FALSE)</f>
        <v>19</v>
      </c>
      <c r="E6" s="8">
        <f>VLOOKUP($A$2&amp;"*",[1]June!$A$5:$BP$52,COLUMN($C:$C),FALSE)</f>
        <v>25</v>
      </c>
      <c r="F6" s="5">
        <f t="shared" ref="F6:F23" si="2">SUM(C6:E6)</f>
        <v>72</v>
      </c>
      <c r="G6" s="8">
        <f>VLOOKUP($A$2&amp;"*",[1]July!$A$5:$BP$52,COLUMN($C:$C),FALSE)</f>
        <v>21</v>
      </c>
      <c r="H6" s="8">
        <f>VLOOKUP($A$2&amp;"*",[1]August!$A$5:$BP$52,COLUMN($C:$C),FALSE)</f>
        <v>21</v>
      </c>
      <c r="I6" s="8">
        <f>VLOOKUP($A$2&amp;"*",[1]September!$A$5:$BP$52,COLUMN($C:$C),FALSE)</f>
        <v>22</v>
      </c>
      <c r="J6" s="6">
        <f>SUM(G6:I6)</f>
        <v>64</v>
      </c>
      <c r="K6" s="12">
        <f>VLOOKUP($A$2&amp;"*",[1]October!$A$5:$BP$52,COLUMN($C:$C),FALSE)</f>
        <v>17</v>
      </c>
      <c r="L6" s="12">
        <f>VLOOKUP($A$2&amp;"*",[1]November!$A$5:$BP$52,COLUMN($C:$C),FALSE)</f>
        <v>16</v>
      </c>
      <c r="M6" s="12">
        <f>VLOOKUP($A$2&amp;"*",[1]December!$A$5:$BP$52,COLUMN($C:$C),FALSE)</f>
        <v>19</v>
      </c>
      <c r="N6" s="6">
        <f>SUM(K6:M6)</f>
        <v>52</v>
      </c>
      <c r="O6" s="12">
        <v>0</v>
      </c>
      <c r="P6" s="12">
        <v>0</v>
      </c>
      <c r="Q6" s="12">
        <v>0</v>
      </c>
      <c r="R6" s="6">
        <f>SUM(O6:Q6)</f>
        <v>0</v>
      </c>
      <c r="S6" s="6">
        <f t="shared" ref="S6:S11" si="3">IF(ISERROR(SUM(F6,J6,N6,R6)),0,SUM(F6,J6,N6,R6))</f>
        <v>188</v>
      </c>
    </row>
    <row r="7" spans="1:19" s="8" customFormat="1" ht="17.25" customHeight="1" x14ac:dyDescent="0.2">
      <c r="A7" s="8" t="s">
        <v>1</v>
      </c>
      <c r="B7" s="11" t="s">
        <v>19</v>
      </c>
      <c r="C7" s="8">
        <f>VLOOKUP($A$2&amp;"*",[1]April!$A$5:$BP$52,COLUMN($D:$D),FALSE)</f>
        <v>262</v>
      </c>
      <c r="D7" s="8">
        <f>VLOOKUP($A$2&amp;"*",[1]May!$A$5:$BP$52,COLUMN($D:$D),FALSE)</f>
        <v>257</v>
      </c>
      <c r="E7" s="8">
        <f>VLOOKUP($A$2&amp;"*",[1]June!$A$5:$BP$52,COLUMN($D:$D),FALSE)</f>
        <v>240</v>
      </c>
      <c r="F7" s="5">
        <f t="shared" si="2"/>
        <v>759</v>
      </c>
      <c r="G7" s="8">
        <f>VLOOKUP($A$2&amp;"*",[1]July!$A$5:$BP$52,COLUMN($D:$D),FALSE)</f>
        <v>317</v>
      </c>
      <c r="H7" s="12">
        <f>VLOOKUP($A$2&amp;"*",[1]August!$A$5:$BP$52,COLUMN($D:$D),FALSE)</f>
        <v>299</v>
      </c>
      <c r="I7" s="12">
        <f>VLOOKUP($A$2&amp;"*",[1]September!$A$5:$BP$52,COLUMN($D:$D),FALSE)</f>
        <v>246</v>
      </c>
      <c r="J7" s="6">
        <f t="shared" ref="J7:J23" si="4">SUM(G7:I7)</f>
        <v>862</v>
      </c>
      <c r="K7" s="12">
        <f>VLOOKUP($A$2&amp;"*",[1]October!$A$5:$BP$52,COLUMN($D:$D),FALSE)</f>
        <v>216</v>
      </c>
      <c r="L7" s="12">
        <f>VLOOKUP($A$2&amp;"*",[1]November!$A$5:$BP$52,COLUMN($D:$D),FALSE)</f>
        <v>258</v>
      </c>
      <c r="M7" s="12">
        <f>VLOOKUP($A$2&amp;"*",[1]December!$A$5:$BP$52,COLUMN($D:$D),FALSE)</f>
        <v>192</v>
      </c>
      <c r="N7" s="6">
        <f t="shared" ref="N7:N23" si="5">SUM(K7:M7)</f>
        <v>666</v>
      </c>
      <c r="O7" s="12">
        <v>0</v>
      </c>
      <c r="P7" s="12">
        <v>0</v>
      </c>
      <c r="Q7" s="12">
        <v>0</v>
      </c>
      <c r="R7" s="6">
        <f t="shared" ref="R7:R23" si="6">SUM(O7:Q7)</f>
        <v>0</v>
      </c>
      <c r="S7" s="6">
        <f t="shared" si="3"/>
        <v>2287</v>
      </c>
    </row>
    <row r="8" spans="1:19" s="8" customFormat="1" ht="17.25" customHeight="1" x14ac:dyDescent="0.2">
      <c r="A8" s="8" t="s">
        <v>2</v>
      </c>
      <c r="B8" s="11" t="s">
        <v>20</v>
      </c>
      <c r="C8" s="8">
        <f>VLOOKUP($A$2&amp;"*",[1]April!$A$5:$BP$52,COLUMN($G:$G),FALSE)</f>
        <v>31</v>
      </c>
      <c r="D8" s="8">
        <f>VLOOKUP($A$2&amp;"*",[1]May!$A$5:$BP$52,COLUMN($G:$G),FALSE)</f>
        <v>28</v>
      </c>
      <c r="E8" s="8">
        <f>VLOOKUP($A$2&amp;"*",[1]June!$A$5:$BP$52,COLUMN($G:$G),FALSE)</f>
        <v>20</v>
      </c>
      <c r="F8" s="5">
        <f t="shared" si="2"/>
        <v>79</v>
      </c>
      <c r="G8" s="8">
        <f>VLOOKUP($A$2&amp;"*",[1]July!$A$5:$BP$52,COLUMN($G:$G),FALSE)</f>
        <v>27</v>
      </c>
      <c r="H8" s="12">
        <f>VLOOKUP($A$2&amp;"*",[1]August!$A$5:$BP$52,COLUMN($G:$G),FALSE)</f>
        <v>24</v>
      </c>
      <c r="I8" s="12">
        <f>VLOOKUP($A$2&amp;"*",[1]September!$A$5:$BP$52,COLUMN($G:$G),FALSE)</f>
        <v>32</v>
      </c>
      <c r="J8" s="6">
        <f t="shared" si="4"/>
        <v>83</v>
      </c>
      <c r="K8" s="12">
        <f>VLOOKUP($A$2&amp;"*",[1]October!$A$5:$BP$52,COLUMN($G:$G),FALSE)</f>
        <v>26</v>
      </c>
      <c r="L8" s="12">
        <f>VLOOKUP($A$2&amp;"*",[1]November!$A$5:$BP$52,COLUMN($G:$G),FALSE)</f>
        <v>31</v>
      </c>
      <c r="M8" s="12">
        <f>VLOOKUP($A$2&amp;"*",[1]December!$A$5:$BP$52,COLUMN($G:$G),FALSE)</f>
        <v>25</v>
      </c>
      <c r="N8" s="6">
        <f t="shared" si="5"/>
        <v>82</v>
      </c>
      <c r="O8" s="12">
        <v>0</v>
      </c>
      <c r="P8" s="12">
        <v>0</v>
      </c>
      <c r="Q8" s="12">
        <v>0</v>
      </c>
      <c r="R8" s="6">
        <f t="shared" si="6"/>
        <v>0</v>
      </c>
      <c r="S8" s="6">
        <f t="shared" si="3"/>
        <v>244</v>
      </c>
    </row>
    <row r="9" spans="1:19" s="8" customFormat="1" ht="17.25" customHeight="1" x14ac:dyDescent="0.2">
      <c r="A9" s="8" t="s">
        <v>3</v>
      </c>
      <c r="B9" s="11" t="s">
        <v>21</v>
      </c>
      <c r="C9" s="8">
        <f>VLOOKUP($A$2&amp;"*",[1]April!$A$5:$BP$52,COLUMN($H:$H),FALSE)</f>
        <v>41</v>
      </c>
      <c r="D9" s="8">
        <f>VLOOKUP($A$2&amp;"*",[1]May!$A$5:$BP$52,COLUMN($H:$H),FALSE)</f>
        <v>37</v>
      </c>
      <c r="E9" s="8">
        <f>VLOOKUP($A$2&amp;"*",[1]June!$A$5:$BP$52,COLUMN($H:$H),FALSE)</f>
        <v>34</v>
      </c>
      <c r="F9" s="5">
        <f t="shared" si="2"/>
        <v>112</v>
      </c>
      <c r="G9" s="8">
        <f>VLOOKUP($A$2&amp;"*",[1]July!$A$5:$BP$52,COLUMN($H:$H),FALSE)</f>
        <v>47</v>
      </c>
      <c r="H9" s="12">
        <f>VLOOKUP($A$2&amp;"*",[1]August!$A$5:$BP$52,COLUMN($H:$H),FALSE)</f>
        <v>47</v>
      </c>
      <c r="I9" s="12">
        <f>VLOOKUP($A$2&amp;"*",[1]September!$A$5:$BP$52,COLUMN($H:$H),FALSE)</f>
        <v>49</v>
      </c>
      <c r="J9" s="6">
        <f t="shared" si="4"/>
        <v>143</v>
      </c>
      <c r="K9" s="12">
        <f>VLOOKUP($A$2&amp;"*",[1]October!$A$5:$BP$52,COLUMN($H:$H),FALSE)</f>
        <v>46</v>
      </c>
      <c r="L9" s="12">
        <f>VLOOKUP($A$2&amp;"*",[1]November!$A$5:$BP$52,COLUMN($H:$H),FALSE)</f>
        <v>50</v>
      </c>
      <c r="M9" s="12">
        <f>VLOOKUP($A$2&amp;"*",[1]December!$A$5:$BP$52,COLUMN($H:$H),FALSE)</f>
        <v>30</v>
      </c>
      <c r="N9" s="6">
        <f t="shared" si="5"/>
        <v>126</v>
      </c>
      <c r="O9" s="12">
        <v>0</v>
      </c>
      <c r="P9" s="12">
        <v>0</v>
      </c>
      <c r="Q9" s="12">
        <v>0</v>
      </c>
      <c r="R9" s="6">
        <f t="shared" si="6"/>
        <v>0</v>
      </c>
      <c r="S9" s="6">
        <f t="shared" si="3"/>
        <v>381</v>
      </c>
    </row>
    <row r="10" spans="1:19" s="8" customFormat="1" ht="17.25" customHeight="1" x14ac:dyDescent="0.2">
      <c r="A10" s="8" t="s">
        <v>22</v>
      </c>
      <c r="B10" s="11" t="s">
        <v>23</v>
      </c>
      <c r="C10" s="8">
        <f>VLOOKUP($A$2&amp;"*",[1]April!$A$5:$BP$52,COLUMN(T:T),FALSE)</f>
        <v>5</v>
      </c>
      <c r="D10" s="8">
        <f>VLOOKUP($A$2&amp;"*",[1]May!$A$5:$BP$52,COLUMN(T:T),FALSE)</f>
        <v>1</v>
      </c>
      <c r="E10" s="8">
        <f>VLOOKUP($A$2&amp;"*",[1]June!$A$5:$BP$52,COLUMN(T:T),FALSE)</f>
        <v>10</v>
      </c>
      <c r="F10" s="5">
        <f t="shared" si="2"/>
        <v>16</v>
      </c>
      <c r="G10" s="8">
        <f>VLOOKUP($A$2&amp;"*",[1]July!$A$5:$BP$52,COLUMN($T:$T),FALSE)</f>
        <v>6</v>
      </c>
      <c r="H10" s="12">
        <f>VLOOKUP($A$2&amp;"*",[1]August!$A$5:$BP$52,COLUMN($T:$T),FALSE)</f>
        <v>7</v>
      </c>
      <c r="I10" s="12">
        <f>VLOOKUP($A$2&amp;"*",[1]September!$A$5:$BP$52,COLUMN($T:$T),FALSE)</f>
        <v>4</v>
      </c>
      <c r="J10" s="6">
        <f t="shared" si="4"/>
        <v>17</v>
      </c>
      <c r="K10" s="12">
        <f>VLOOKUP($A$2&amp;"*",[1]October!$A$5:$BP$52,COLUMN($T:$T),FALSE)</f>
        <v>4</v>
      </c>
      <c r="L10" s="12">
        <f>VLOOKUP($A$2&amp;"*",[1]November!$A$5:$BP$52,COLUMN($T:$T),FALSE)</f>
        <v>2</v>
      </c>
      <c r="M10" s="12">
        <f>VLOOKUP($A$2&amp;"*",[1]December!$A$5:$BP$52,COLUMN($T:$T),FALSE)</f>
        <v>5</v>
      </c>
      <c r="N10" s="6">
        <f t="shared" si="5"/>
        <v>11</v>
      </c>
      <c r="O10" s="12">
        <v>0</v>
      </c>
      <c r="P10" s="12">
        <v>0</v>
      </c>
      <c r="Q10" s="12">
        <v>0</v>
      </c>
      <c r="R10" s="6">
        <f t="shared" si="6"/>
        <v>0</v>
      </c>
      <c r="S10" s="6">
        <f t="shared" si="3"/>
        <v>44</v>
      </c>
    </row>
    <row r="11" spans="1:19" s="5" customFormat="1" ht="17.25" customHeight="1" x14ac:dyDescent="0.2">
      <c r="A11" s="15" t="s">
        <v>53</v>
      </c>
      <c r="B11" s="15"/>
      <c r="C11" s="15">
        <f t="shared" ref="C11:R11" si="7">SUM(C6:C10)</f>
        <v>367</v>
      </c>
      <c r="D11" s="15">
        <f t="shared" si="7"/>
        <v>342</v>
      </c>
      <c r="E11" s="15">
        <f t="shared" si="7"/>
        <v>329</v>
      </c>
      <c r="F11" s="15">
        <f t="shared" si="7"/>
        <v>1038</v>
      </c>
      <c r="G11" s="15">
        <f t="shared" si="7"/>
        <v>418</v>
      </c>
      <c r="H11" s="16">
        <f t="shared" ref="H11:I11" si="8">SUM(H6:H10)</f>
        <v>398</v>
      </c>
      <c r="I11" s="16">
        <f t="shared" si="8"/>
        <v>353</v>
      </c>
      <c r="J11" s="16">
        <f t="shared" si="7"/>
        <v>1169</v>
      </c>
      <c r="K11" s="16">
        <f t="shared" si="7"/>
        <v>309</v>
      </c>
      <c r="L11" s="16">
        <f t="shared" si="7"/>
        <v>357</v>
      </c>
      <c r="M11" s="16">
        <f t="shared" si="7"/>
        <v>271</v>
      </c>
      <c r="N11" s="16">
        <f t="shared" si="7"/>
        <v>937</v>
      </c>
      <c r="O11" s="16">
        <f t="shared" si="7"/>
        <v>0</v>
      </c>
      <c r="P11" s="16">
        <f t="shared" si="7"/>
        <v>0</v>
      </c>
      <c r="Q11" s="16">
        <f t="shared" si="7"/>
        <v>0</v>
      </c>
      <c r="R11" s="16">
        <f t="shared" si="7"/>
        <v>0</v>
      </c>
      <c r="S11" s="16">
        <f t="shared" si="3"/>
        <v>3144</v>
      </c>
    </row>
    <row r="12" spans="1:19" s="8" customFormat="1" x14ac:dyDescent="0.2">
      <c r="B12" s="11"/>
      <c r="F12" s="5"/>
      <c r="H12" s="12"/>
      <c r="I12" s="12"/>
      <c r="J12" s="6"/>
      <c r="K12" s="12"/>
      <c r="L12" s="12"/>
      <c r="M12" s="12"/>
      <c r="N12" s="6"/>
      <c r="O12" s="12"/>
      <c r="P12" s="12"/>
      <c r="Q12" s="12"/>
      <c r="R12" s="6"/>
      <c r="S12" s="6"/>
    </row>
    <row r="13" spans="1:19" s="8" customFormat="1" ht="17.25" customHeight="1" x14ac:dyDescent="0.2">
      <c r="A13" s="8" t="s">
        <v>4</v>
      </c>
      <c r="B13" s="11" t="s">
        <v>26</v>
      </c>
      <c r="C13" s="8">
        <f>VLOOKUP($A$2&amp;"*",[1]April!$A$5:$BP$52,COLUMN($V:$V),FALSE)</f>
        <v>760</v>
      </c>
      <c r="D13" s="8">
        <f>VLOOKUP($A$2&amp;"*",[1]May!$A$5:$BP$52,COLUMN($V:$V),FALSE)</f>
        <v>921</v>
      </c>
      <c r="E13" s="8">
        <f>VLOOKUP($A$2&amp;"*",[1]June!$A$5:$BP$52,COLUMN($V:$V),FALSE)</f>
        <v>861</v>
      </c>
      <c r="F13" s="5">
        <f t="shared" si="2"/>
        <v>2542</v>
      </c>
      <c r="G13" s="8">
        <f>VLOOKUP($A$2&amp;"*",[1]July!$A$5:$BP$52,COLUMN($V:$V),FALSE)</f>
        <v>1278</v>
      </c>
      <c r="H13" s="12">
        <f>VLOOKUP($A$2&amp;"*",[1]August!$A$5:$BP$52,COLUMN($V:$V),FALSE)</f>
        <v>1203</v>
      </c>
      <c r="I13" s="12">
        <f>VLOOKUP($A$2&amp;"*",[1]September!$A$5:$BP$52,COLUMN($V:$V),FALSE)</f>
        <v>1120</v>
      </c>
      <c r="J13" s="6">
        <f t="shared" si="4"/>
        <v>3601</v>
      </c>
      <c r="K13" s="12">
        <f>VLOOKUP($A$2&amp;"*",[1]October!$A$5:$BP$52,COLUMN($V:$V),FALSE)</f>
        <v>948</v>
      </c>
      <c r="L13" s="12">
        <f>VLOOKUP($A$2&amp;"*",[1]November!$A$5:$BP$52,COLUMN($V:$V),FALSE)</f>
        <v>1102</v>
      </c>
      <c r="M13" s="12">
        <f>VLOOKUP($A$2&amp;"*",[1]December!$A$5:$BP$52,COLUMN($V:$V),FALSE)</f>
        <v>608</v>
      </c>
      <c r="N13" s="6">
        <f t="shared" si="5"/>
        <v>2658</v>
      </c>
      <c r="O13" s="12">
        <v>0</v>
      </c>
      <c r="P13" s="12">
        <v>0</v>
      </c>
      <c r="Q13" s="12">
        <v>0</v>
      </c>
      <c r="R13" s="6">
        <f t="shared" si="6"/>
        <v>0</v>
      </c>
      <c r="S13" s="6">
        <f t="shared" ref="S13:S17" si="9">IF(ISERROR(SUM(F13,J13,N13,R13)),0,SUM(F13,J13,N13,R13))</f>
        <v>8801</v>
      </c>
    </row>
    <row r="14" spans="1:19" s="8" customFormat="1" ht="17.25" customHeight="1" x14ac:dyDescent="0.2">
      <c r="A14" s="8" t="s">
        <v>12</v>
      </c>
      <c r="B14" s="11" t="s">
        <v>27</v>
      </c>
      <c r="C14" s="8">
        <f>VLOOKUP($A$2&amp;"*",[1]April!$A$5:$BP$52,COLUMN($W:$W),FALSE)</f>
        <v>4</v>
      </c>
      <c r="D14" s="8">
        <f>VLOOKUP($A$2&amp;"*",[1]May!$A$5:$BP$52,COLUMN($W:$W),FALSE)</f>
        <v>8</v>
      </c>
      <c r="E14" s="8">
        <f>VLOOKUP($A$2&amp;"*",[1]June!$A$5:$BP$52,COLUMN($W:$W),FALSE)</f>
        <v>12</v>
      </c>
      <c r="F14" s="5">
        <f t="shared" si="2"/>
        <v>24</v>
      </c>
      <c r="G14" s="8">
        <f>VLOOKUP($A$2&amp;"*",[1]July!$A$5:$BP$52,COLUMN($W:$W),FALSE)</f>
        <v>11</v>
      </c>
      <c r="H14" s="12">
        <f>VLOOKUP($A$2&amp;"*",[1]August!$A$5:$BP$52,COLUMN($W:$W),FALSE)</f>
        <v>15</v>
      </c>
      <c r="I14" s="12">
        <f>VLOOKUP($A$2&amp;"*",[1]September!$A$5:$BP$52,COLUMN($W:$W),FALSE)</f>
        <v>11</v>
      </c>
      <c r="J14" s="6">
        <f t="shared" si="4"/>
        <v>37</v>
      </c>
      <c r="K14" s="12">
        <f>VLOOKUP($A$2&amp;"*",[1]October!$A$5:$BP$52,COLUMN($W:$W),FALSE)</f>
        <v>12</v>
      </c>
      <c r="L14" s="12">
        <f>VLOOKUP($A$2&amp;"*",[1]November!$A$5:$BP$52,COLUMN($W:$W),FALSE)</f>
        <v>11</v>
      </c>
      <c r="M14" s="12">
        <f>VLOOKUP($A$2&amp;"*",[1]December!$A$5:$BP$52,COLUMN($W:$W),FALSE)</f>
        <v>3</v>
      </c>
      <c r="N14" s="6">
        <f t="shared" si="5"/>
        <v>26</v>
      </c>
      <c r="O14" s="12">
        <v>0</v>
      </c>
      <c r="P14" s="12">
        <v>0</v>
      </c>
      <c r="Q14" s="12">
        <v>0</v>
      </c>
      <c r="R14" s="6">
        <f t="shared" si="6"/>
        <v>0</v>
      </c>
      <c r="S14" s="6">
        <f t="shared" si="9"/>
        <v>87</v>
      </c>
    </row>
    <row r="15" spans="1:19" s="8" customFormat="1" ht="17.25" customHeight="1" x14ac:dyDescent="0.2">
      <c r="A15" s="8" t="s">
        <v>5</v>
      </c>
      <c r="B15" s="11" t="s">
        <v>24</v>
      </c>
      <c r="C15" s="8">
        <f>VLOOKUP($A$2&amp;"*",[1]April!$A$5:$BP$52,COLUMN($X:$X),FALSE)</f>
        <v>118</v>
      </c>
      <c r="D15" s="8">
        <f>VLOOKUP($A$2&amp;"*",[1]May!$A$5:$BP$52,COLUMN($X:$X),FALSE)</f>
        <v>125</v>
      </c>
      <c r="E15" s="8">
        <f>VLOOKUP($A$2&amp;"*",[1]June!$A$5:$BP$52,COLUMN($X:$X),FALSE)</f>
        <v>149</v>
      </c>
      <c r="F15" s="5">
        <f t="shared" si="2"/>
        <v>392</v>
      </c>
      <c r="G15" s="8">
        <f>VLOOKUP($A$2&amp;"*",[1]July!$A$5:$BP$52,COLUMN($X:$X),FALSE)</f>
        <v>229</v>
      </c>
      <c r="H15" s="12">
        <f>VLOOKUP($A$2&amp;"*",[1]August!$A$5:$BP$52,COLUMN($X:$X),FALSE)</f>
        <v>226</v>
      </c>
      <c r="I15" s="12">
        <f>VLOOKUP($A$2&amp;"*",[1]September!$A$5:$BP$52,COLUMN($X:$X),FALSE)</f>
        <v>194</v>
      </c>
      <c r="J15" s="6">
        <f t="shared" si="4"/>
        <v>649</v>
      </c>
      <c r="K15" s="12">
        <f>VLOOKUP($A$2&amp;"*",[1]October!$A$5:$BP$52,COLUMN($X:$X),FALSE)</f>
        <v>166</v>
      </c>
      <c r="L15" s="12">
        <f>VLOOKUP($A$2&amp;"*",[1]November!$A$5:$BP$52,COLUMN($X:$X),FALSE)</f>
        <v>151</v>
      </c>
      <c r="M15" s="12">
        <f>VLOOKUP($A$2&amp;"*",[1]December!$A$5:$BP$52,COLUMN($X:$X),FALSE)</f>
        <v>75</v>
      </c>
      <c r="N15" s="6">
        <f t="shared" si="5"/>
        <v>392</v>
      </c>
      <c r="O15" s="12">
        <v>0</v>
      </c>
      <c r="P15" s="12">
        <v>0</v>
      </c>
      <c r="Q15" s="12">
        <v>0</v>
      </c>
      <c r="R15" s="6">
        <f t="shared" si="6"/>
        <v>0</v>
      </c>
      <c r="S15" s="6">
        <f t="shared" si="9"/>
        <v>1433</v>
      </c>
    </row>
    <row r="16" spans="1:19" s="8" customFormat="1" ht="17.25" customHeight="1" x14ac:dyDescent="0.2">
      <c r="A16" s="8" t="s">
        <v>6</v>
      </c>
      <c r="B16" s="11" t="s">
        <v>25</v>
      </c>
      <c r="C16" s="8">
        <f>VLOOKUP($A$2&amp;"*",[1]April!$A$5:$BP$52,COLUMN($AD:$AD),FALSE)</f>
        <v>53</v>
      </c>
      <c r="D16" s="8">
        <f>VLOOKUP($A$2&amp;"*",[1]May!$A$5:$BP$52,COLUMN($AD:$AD),FALSE)</f>
        <v>61</v>
      </c>
      <c r="E16" s="8">
        <f>VLOOKUP($A$2&amp;"*",[1]June!$A$5:$BP$52,COLUMN($AD:$AD),FALSE)</f>
        <v>51</v>
      </c>
      <c r="F16" s="5">
        <f t="shared" si="2"/>
        <v>165</v>
      </c>
      <c r="G16" s="8">
        <f>VLOOKUP($A$2&amp;"*",[1]July!$A$5:$BP$52,COLUMN($AD:$AD),FALSE)</f>
        <v>58</v>
      </c>
      <c r="H16" s="12">
        <f>VLOOKUP($A$2&amp;"*",[1]August!$A$5:$BP$52,COLUMN($AD:$AD),FALSE)</f>
        <v>96</v>
      </c>
      <c r="I16" s="12">
        <f>VLOOKUP($A$2&amp;"*",[1]September!$A$5:$BP$52,COLUMN($AD:$AD),FALSE)</f>
        <v>97</v>
      </c>
      <c r="J16" s="6">
        <f t="shared" si="4"/>
        <v>251</v>
      </c>
      <c r="K16" s="12">
        <f>VLOOKUP($A$2&amp;"*",[1]October!$A$5:$BP$52,COLUMN($AD:$AD),FALSE)</f>
        <v>54</v>
      </c>
      <c r="L16" s="12">
        <f>VLOOKUP($A$2&amp;"*",[1]November!$A$5:$BP$52,COLUMN($AD:$AD),FALSE)</f>
        <v>46</v>
      </c>
      <c r="M16" s="12">
        <f>VLOOKUP($A$2&amp;"*",[1]December!$A$5:$BP$52,COLUMN($AD:$AD),FALSE)</f>
        <v>42</v>
      </c>
      <c r="N16" s="6">
        <f t="shared" si="5"/>
        <v>142</v>
      </c>
      <c r="O16" s="12">
        <v>0</v>
      </c>
      <c r="P16" s="12">
        <v>0</v>
      </c>
      <c r="Q16" s="12">
        <v>0</v>
      </c>
      <c r="R16" s="6">
        <f t="shared" si="6"/>
        <v>0</v>
      </c>
      <c r="S16" s="6">
        <f t="shared" si="9"/>
        <v>558</v>
      </c>
    </row>
    <row r="17" spans="1:19" s="5" customFormat="1" ht="17.25" customHeight="1" x14ac:dyDescent="0.2">
      <c r="A17" s="15" t="s">
        <v>54</v>
      </c>
      <c r="B17" s="15"/>
      <c r="C17" s="15">
        <f t="shared" ref="C17:R17" si="10">SUM(C13:C16)</f>
        <v>935</v>
      </c>
      <c r="D17" s="15">
        <f t="shared" si="10"/>
        <v>1115</v>
      </c>
      <c r="E17" s="15">
        <f t="shared" si="10"/>
        <v>1073</v>
      </c>
      <c r="F17" s="15">
        <f t="shared" si="10"/>
        <v>3123</v>
      </c>
      <c r="G17" s="15">
        <f t="shared" si="10"/>
        <v>1576</v>
      </c>
      <c r="H17" s="16">
        <f t="shared" ref="H17:I17" si="11">SUM(H13:H16)</f>
        <v>1540</v>
      </c>
      <c r="I17" s="16">
        <f t="shared" si="11"/>
        <v>1422</v>
      </c>
      <c r="J17" s="16">
        <f t="shared" si="10"/>
        <v>4538</v>
      </c>
      <c r="K17" s="16">
        <f t="shared" si="10"/>
        <v>1180</v>
      </c>
      <c r="L17" s="16">
        <f t="shared" si="10"/>
        <v>1310</v>
      </c>
      <c r="M17" s="16">
        <f t="shared" si="10"/>
        <v>728</v>
      </c>
      <c r="N17" s="16">
        <f t="shared" si="10"/>
        <v>3218</v>
      </c>
      <c r="O17" s="16">
        <f t="shared" si="10"/>
        <v>0</v>
      </c>
      <c r="P17" s="16">
        <f t="shared" si="10"/>
        <v>0</v>
      </c>
      <c r="Q17" s="16">
        <f t="shared" si="10"/>
        <v>0</v>
      </c>
      <c r="R17" s="16">
        <f t="shared" si="10"/>
        <v>0</v>
      </c>
      <c r="S17" s="16">
        <f t="shared" si="9"/>
        <v>10879</v>
      </c>
    </row>
    <row r="18" spans="1:19" s="5" customFormat="1" ht="8.25" customHeight="1" x14ac:dyDescent="0.2">
      <c r="B18" s="10"/>
      <c r="H18" s="6"/>
      <c r="I18" s="6"/>
      <c r="J18" s="6"/>
      <c r="K18" s="6"/>
      <c r="L18" s="6"/>
      <c r="M18" s="6"/>
      <c r="N18" s="6"/>
      <c r="O18" s="6"/>
      <c r="P18" s="6"/>
      <c r="Q18" s="6"/>
      <c r="R18" s="6"/>
      <c r="S18" s="6"/>
    </row>
    <row r="19" spans="1:19" s="5" customFormat="1" ht="17.25" customHeight="1" x14ac:dyDescent="0.2">
      <c r="A19" s="15" t="s">
        <v>52</v>
      </c>
      <c r="B19" s="15"/>
      <c r="C19" s="15">
        <f>SUM(C11,C17)</f>
        <v>1302</v>
      </c>
      <c r="D19" s="15">
        <f t="shared" ref="D19:S19" si="12">SUM(D11,D17)</f>
        <v>1457</v>
      </c>
      <c r="E19" s="15">
        <f t="shared" si="12"/>
        <v>1402</v>
      </c>
      <c r="F19" s="15">
        <f t="shared" si="12"/>
        <v>4161</v>
      </c>
      <c r="G19" s="15">
        <f t="shared" si="12"/>
        <v>1994</v>
      </c>
      <c r="H19" s="15">
        <f t="shared" ref="H19:I19" si="13">SUM(H11,H17)</f>
        <v>1938</v>
      </c>
      <c r="I19" s="15">
        <f t="shared" si="13"/>
        <v>1775</v>
      </c>
      <c r="J19" s="15">
        <f t="shared" si="12"/>
        <v>5707</v>
      </c>
      <c r="K19" s="15">
        <f t="shared" si="12"/>
        <v>1489</v>
      </c>
      <c r="L19" s="15">
        <f t="shared" si="12"/>
        <v>1667</v>
      </c>
      <c r="M19" s="15">
        <f t="shared" si="12"/>
        <v>999</v>
      </c>
      <c r="N19" s="15">
        <f t="shared" si="12"/>
        <v>4155</v>
      </c>
      <c r="O19" s="15">
        <f t="shared" si="12"/>
        <v>0</v>
      </c>
      <c r="P19" s="15">
        <f t="shared" si="12"/>
        <v>0</v>
      </c>
      <c r="Q19" s="15">
        <f t="shared" si="12"/>
        <v>0</v>
      </c>
      <c r="R19" s="15">
        <f t="shared" si="12"/>
        <v>0</v>
      </c>
      <c r="S19" s="15">
        <f t="shared" si="12"/>
        <v>14023</v>
      </c>
    </row>
    <row r="20" spans="1:19" s="8" customFormat="1" x14ac:dyDescent="0.2">
      <c r="B20" s="11"/>
      <c r="F20" s="5"/>
      <c r="H20" s="12"/>
      <c r="I20" s="12"/>
      <c r="J20" s="6"/>
      <c r="K20" s="12"/>
      <c r="L20" s="12"/>
      <c r="M20" s="12"/>
      <c r="N20" s="6"/>
      <c r="O20" s="12"/>
      <c r="P20" s="12"/>
      <c r="Q20" s="12"/>
      <c r="R20" s="6"/>
      <c r="S20" s="6"/>
    </row>
    <row r="21" spans="1:19" s="9" customFormat="1" ht="17.25" customHeight="1" x14ac:dyDescent="0.2">
      <c r="A21" s="9" t="s">
        <v>7</v>
      </c>
      <c r="B21" s="11" t="s">
        <v>28</v>
      </c>
      <c r="C21" s="9">
        <f>VLOOKUP($A$2&amp;"*",[1]April!$A$5:$BP$52,COLUMN($AM:$AM),FALSE)</f>
        <v>1</v>
      </c>
      <c r="D21" s="9">
        <f>VLOOKUP($A$2&amp;"*",[1]May!$A$5:$BP$52,COLUMN($AM:$AM),FALSE)</f>
        <v>0</v>
      </c>
      <c r="E21" s="9">
        <f>VLOOKUP($A$2&amp;"*",[1]June!$A$5:$BP$52,COLUMN($AM:$AM),FALSE)</f>
        <v>6</v>
      </c>
      <c r="F21" s="9">
        <f t="shared" si="2"/>
        <v>7</v>
      </c>
      <c r="G21" s="9">
        <f>VLOOKUP($A$2&amp;"*",[1]July!$A$5:$BP$52,COLUMN($AM:$AM),FALSE)</f>
        <v>2</v>
      </c>
      <c r="H21" s="12">
        <f>VLOOKUP($A$2&amp;"*",[1]August!$A$5:$BP$52,COLUMN($AM:$AM),FALSE)</f>
        <v>0</v>
      </c>
      <c r="I21" s="12">
        <f>VLOOKUP($A$2&amp;"*",[1]September!$A$5:$BP$52,COLUMN($AM:$AM),FALSE)</f>
        <v>0</v>
      </c>
      <c r="J21" s="6">
        <f t="shared" si="4"/>
        <v>2</v>
      </c>
      <c r="K21" s="12">
        <f>VLOOKUP($A$2&amp;"*",[1]October!$A$5:$BP$52,COLUMN($AM:$AM),FALSE)</f>
        <v>0</v>
      </c>
      <c r="L21" s="12">
        <f>VLOOKUP($A$2&amp;"*",[1]November!$A$5:$BP$52,COLUMN($AM:$AM),FALSE)</f>
        <v>3</v>
      </c>
      <c r="M21" s="12">
        <f>VLOOKUP($A$2&amp;"*",[1]December!$A$5:$BP$52,COLUMN($AM:$AM),FALSE)</f>
        <v>7</v>
      </c>
      <c r="N21" s="12">
        <f t="shared" si="5"/>
        <v>10</v>
      </c>
      <c r="O21" s="12">
        <v>0</v>
      </c>
      <c r="P21" s="12">
        <v>0</v>
      </c>
      <c r="Q21" s="12">
        <v>0</v>
      </c>
      <c r="R21" s="12">
        <f t="shared" si="6"/>
        <v>0</v>
      </c>
      <c r="S21" s="12">
        <f>IF(ISERROR(SUM(F21,J21,N21,R21)),0,SUM(F21,J21,N21,R21))</f>
        <v>19</v>
      </c>
    </row>
    <row r="22" spans="1:19" s="9" customFormat="1" ht="17.25" customHeight="1" x14ac:dyDescent="0.2">
      <c r="A22" s="9" t="s">
        <v>8</v>
      </c>
      <c r="B22" s="11" t="s">
        <v>29</v>
      </c>
      <c r="C22" s="9">
        <f>VLOOKUP($A$2&amp;"*",[1]April!$A$5:$BP$52,COLUMN($AP:$AP),FALSE)</f>
        <v>2</v>
      </c>
      <c r="D22" s="9">
        <f>VLOOKUP($A$2&amp;"*",[1]May!$A$5:$BP$52,COLUMN($AP:$AP),FALSE)</f>
        <v>4</v>
      </c>
      <c r="E22" s="9">
        <f>VLOOKUP($A$2&amp;"*",[1]June!$A$5:$BP$52,COLUMN($AP:$AP),FALSE)</f>
        <v>3</v>
      </c>
      <c r="F22" s="9">
        <f t="shared" si="2"/>
        <v>9</v>
      </c>
      <c r="G22" s="9">
        <f>VLOOKUP($A$2&amp;"*",[1]July!$A$5:$BP$52,COLUMN($AP:$AP),FALSE)</f>
        <v>2</v>
      </c>
      <c r="H22" s="12">
        <f>VLOOKUP($A$2&amp;"*",[1]August!$A$5:$BP$52,COLUMN($AP:$AP),FALSE)</f>
        <v>0</v>
      </c>
      <c r="I22" s="12">
        <f>VLOOKUP($A$2&amp;"*",[1]September!$A$5:$BP$52,COLUMN($AP:$AP),FALSE)</f>
        <v>1</v>
      </c>
      <c r="J22" s="6">
        <f t="shared" si="4"/>
        <v>3</v>
      </c>
      <c r="K22" s="12">
        <f>VLOOKUP($A$2&amp;"*",[1]October!$A$5:$BP$52,COLUMN($AP:$AP),FALSE)</f>
        <v>0</v>
      </c>
      <c r="L22" s="12">
        <f>VLOOKUP($A$2&amp;"*",[1]November!$A$5:$BP$52,COLUMN($AP:$AP),FALSE)</f>
        <v>2</v>
      </c>
      <c r="M22" s="12">
        <f>VLOOKUP($A$2&amp;"*",[1]December!$A$5:$BP$52,COLUMN($AP:$AP),FALSE)</f>
        <v>2</v>
      </c>
      <c r="N22" s="12">
        <f t="shared" si="5"/>
        <v>4</v>
      </c>
      <c r="O22" s="12">
        <v>0</v>
      </c>
      <c r="P22" s="12">
        <v>0</v>
      </c>
      <c r="Q22" s="12">
        <v>0</v>
      </c>
      <c r="R22" s="12">
        <f t="shared" si="6"/>
        <v>0</v>
      </c>
      <c r="S22" s="12">
        <f>IF(ISERROR(SUM(F22,J22,N22,R22)),0,SUM(F22,J22,N22,R22))</f>
        <v>16</v>
      </c>
    </row>
    <row r="23" spans="1:19" s="9" customFormat="1" ht="17.25" customHeight="1" x14ac:dyDescent="0.2">
      <c r="A23" s="9" t="s">
        <v>9</v>
      </c>
      <c r="B23" s="11" t="s">
        <v>30</v>
      </c>
      <c r="C23" s="9">
        <f>VLOOKUP($A$2&amp;"*",[1]April!$A$5:$BP$52,COLUMN($BK:$BK),FALSE)</f>
        <v>0</v>
      </c>
      <c r="D23" s="9">
        <f>VLOOKUP($A$2&amp;"*",[1]May!$A$5:$BP$52,COLUMN($BK:$BK),FALSE)</f>
        <v>4</v>
      </c>
      <c r="E23" s="9">
        <f>VLOOKUP($A$2&amp;"*",[1]June!$A$5:$BP$52,COLUMN($BK:$BK),FALSE)</f>
        <v>3</v>
      </c>
      <c r="F23" s="9">
        <f t="shared" si="2"/>
        <v>7</v>
      </c>
      <c r="G23" s="9">
        <f>VLOOKUP($A$2&amp;"*",[1]July!$A$5:$BP$52,COLUMN($BK:$BK),FALSE)</f>
        <v>2</v>
      </c>
      <c r="H23" s="12">
        <f>VLOOKUP($A$2&amp;"*",[1]August!$A$5:$BP$52,COLUMN($BK:$BK),FALSE)</f>
        <v>0</v>
      </c>
      <c r="I23" s="12">
        <f>VLOOKUP($A$2&amp;"*",[1]September!$A$5:$BP$52,COLUMN($BK:$BK),FALSE)</f>
        <v>0</v>
      </c>
      <c r="J23" s="6">
        <f t="shared" si="4"/>
        <v>2</v>
      </c>
      <c r="K23" s="12">
        <f>VLOOKUP($A$2&amp;"*",[1]October!$A$5:$BP$52,COLUMN($BK:$BK),FALSE)</f>
        <v>4</v>
      </c>
      <c r="L23" s="12">
        <f>VLOOKUP($A$2&amp;"*",[1]November!$A$5:$BP$52,COLUMN($BK:$BK),FALSE)</f>
        <v>3</v>
      </c>
      <c r="M23" s="12">
        <f>VLOOKUP($A$2&amp;"*",[1]December!$A$5:$BP$52,COLUMN($BK:$BK),FALSE)</f>
        <v>1</v>
      </c>
      <c r="N23" s="12">
        <f t="shared" si="5"/>
        <v>8</v>
      </c>
      <c r="O23" s="12">
        <v>0</v>
      </c>
      <c r="P23" s="12">
        <v>0</v>
      </c>
      <c r="Q23" s="12">
        <v>0</v>
      </c>
      <c r="R23" s="12">
        <f t="shared" si="6"/>
        <v>0</v>
      </c>
      <c r="S23" s="12">
        <f>IF(ISERROR(SUM(F23,J23,N23,R23)),0,SUM(F23,J23,N23,R23))</f>
        <v>17</v>
      </c>
    </row>
    <row r="24" spans="1:19" s="5" customFormat="1" ht="6.75" customHeight="1" x14ac:dyDescent="0.2">
      <c r="B24" s="10"/>
      <c r="H24" s="6"/>
      <c r="I24" s="6"/>
      <c r="J24" s="6"/>
      <c r="K24" s="6"/>
      <c r="L24" s="6"/>
      <c r="M24" s="6"/>
      <c r="N24" s="6"/>
      <c r="O24" s="6"/>
      <c r="P24" s="6"/>
      <c r="Q24" s="6"/>
      <c r="R24" s="6"/>
      <c r="S24" s="6"/>
    </row>
    <row r="25" spans="1:19" s="5" customFormat="1" ht="6.75" customHeight="1" x14ac:dyDescent="0.2">
      <c r="B25" s="10"/>
      <c r="H25" s="6"/>
      <c r="I25" s="6"/>
      <c r="J25" s="6"/>
      <c r="K25" s="6"/>
      <c r="L25" s="6"/>
      <c r="M25" s="6"/>
      <c r="N25" s="6"/>
      <c r="O25" s="6"/>
      <c r="P25" s="6"/>
      <c r="Q25" s="6"/>
      <c r="R25" s="6"/>
      <c r="S25" s="6"/>
    </row>
    <row r="26" spans="1:19" s="8" customFormat="1" ht="17.25" customHeight="1" x14ac:dyDescent="0.2">
      <c r="A26" s="8" t="s">
        <v>10</v>
      </c>
      <c r="B26" s="11"/>
      <c r="C26" s="8">
        <f>VLOOKUP($A$2&amp;"*",[2]Sheet1!$A$4:$B$51,2,FALSE)</f>
        <v>41</v>
      </c>
      <c r="D26" s="8">
        <f>VLOOKUP($A$2&amp;"*",[3]Sheet1!$A$4:$C$51,3,FALSE)</f>
        <v>66</v>
      </c>
      <c r="E26" s="8">
        <f>VLOOKUP($A$2&amp;"*",[4]Sheet1!$A$4:$D$51,4,FALSE)</f>
        <v>80</v>
      </c>
      <c r="F26" s="5">
        <f>SUM(C26:E26)</f>
        <v>187</v>
      </c>
      <c r="G26" s="8">
        <f>VLOOKUP($A$2&amp;"*",[5]Sheet1!$A$4:$B$51,2,FALSE)</f>
        <v>65</v>
      </c>
      <c r="H26" s="8">
        <f>VLOOKUP($A$2&amp;"*",[6]Sheet1!$A$4:$B$51,2,FALSE)</f>
        <v>60</v>
      </c>
      <c r="I26" s="8">
        <f>VLOOKUP($A$2&amp;"*",[7]Sheet1!$A$4:$B$51,2,FALSE)</f>
        <v>91</v>
      </c>
      <c r="J26" s="5">
        <f>SUM(G26:I26)</f>
        <v>216</v>
      </c>
      <c r="K26" s="9">
        <f>IFERROR(VLOOKUP($A$2&amp;"*",[19]Sheet1!$A$3:$B$51,2,FALSE),0)</f>
        <v>47</v>
      </c>
      <c r="L26" s="9">
        <f>VLOOKUP($A$2&amp;"*",[21]Sheet1!$A$4:$B$51,2,FALSE)</f>
        <v>56</v>
      </c>
      <c r="M26" s="9">
        <f>VLOOKUP($A$2&amp;"*"&amp; "*",[26]Sheet1!$A$4:$B$51,2,FALSE)</f>
        <v>32</v>
      </c>
      <c r="N26" s="5">
        <f>SUM(K26:M26)</f>
        <v>135</v>
      </c>
      <c r="O26" s="9">
        <v>0</v>
      </c>
      <c r="P26" s="9">
        <v>0</v>
      </c>
      <c r="Q26" s="9">
        <v>0</v>
      </c>
      <c r="R26" s="5">
        <f>SUM(O26:Q26)</f>
        <v>0</v>
      </c>
      <c r="S26" s="5">
        <f>IF(ISERROR(SUM(F26,J26,N26,R26)),0,SUM(F26,J26,N26,R26))</f>
        <v>538</v>
      </c>
    </row>
    <row r="27" spans="1:19" s="8" customFormat="1" ht="17.25" customHeight="1" x14ac:dyDescent="0.2">
      <c r="A27" s="8" t="s">
        <v>57</v>
      </c>
      <c r="B27" s="11"/>
      <c r="C27" s="8">
        <f>SUM(C28:C29)</f>
        <v>5</v>
      </c>
      <c r="D27" s="8">
        <f t="shared" ref="D27:I27" si="14">SUM(D28:D29)</f>
        <v>3</v>
      </c>
      <c r="E27" s="8">
        <f t="shared" si="14"/>
        <v>7</v>
      </c>
      <c r="F27" s="5">
        <f>SUM(C27:E27)</f>
        <v>15</v>
      </c>
      <c r="G27" s="8">
        <f t="shared" si="14"/>
        <v>18</v>
      </c>
      <c r="H27" s="8">
        <f t="shared" si="14"/>
        <v>5</v>
      </c>
      <c r="I27" s="8">
        <f t="shared" si="14"/>
        <v>3</v>
      </c>
      <c r="J27" s="5">
        <f>SUM(G27:I27)</f>
        <v>26</v>
      </c>
      <c r="K27" s="9">
        <f t="shared" ref="K27:M27" si="15">SUM(K28:K29)</f>
        <v>16</v>
      </c>
      <c r="L27" s="9">
        <f t="shared" si="15"/>
        <v>6</v>
      </c>
      <c r="M27" s="9">
        <f t="shared" si="15"/>
        <v>2</v>
      </c>
      <c r="N27" s="5">
        <f>SUM(K27:M27)</f>
        <v>24</v>
      </c>
      <c r="O27" s="9">
        <v>0</v>
      </c>
      <c r="P27" s="9">
        <v>0</v>
      </c>
      <c r="Q27" s="9">
        <v>0</v>
      </c>
      <c r="R27" s="5">
        <f>SUM(O27:Q27)</f>
        <v>0</v>
      </c>
      <c r="S27" s="5">
        <f>IF(ISERROR(SUM(F27,J27,N27,R27)),0,SUM(F27,J27,N27,R27))</f>
        <v>65</v>
      </c>
    </row>
    <row r="28" spans="1:19" s="27" customFormat="1" ht="17.25" customHeight="1" x14ac:dyDescent="0.2">
      <c r="A28" s="27" t="s">
        <v>58</v>
      </c>
      <c r="B28" s="28"/>
      <c r="C28" s="27">
        <f>IFERROR(VLOOKUP($A$2&amp;"*",[8]Sheet1!$A$5:$D$46,3,FALSE),0)</f>
        <v>2</v>
      </c>
      <c r="D28" s="27">
        <f>IFERROR(VLOOKUP($A$2&amp;"*",[9]Sheet1!$A$5:$D$46,3,FALSE),0)</f>
        <v>1</v>
      </c>
      <c r="E28" s="27">
        <f>IFERROR(VLOOKUP($A$2&amp;"*",[10]Sheet1!$A$4:$D$47,3,FALSE),0)</f>
        <v>4</v>
      </c>
      <c r="F28" s="29">
        <f>SUM(C28:E28)</f>
        <v>7</v>
      </c>
      <c r="G28" s="27">
        <f>VLOOKUP($A$2&amp;"*",[11]Sheet1!$A$5:$M$49,3,FALSE)</f>
        <v>2</v>
      </c>
      <c r="H28" s="27">
        <f>VLOOKUP($A$2&amp;"*",[12]Sheet1!$A$4:$E$48,3,FALSE)</f>
        <v>1</v>
      </c>
      <c r="I28" s="27">
        <f>VLOOKUP($A$2&amp;"*",[22]Sheet1!$A$6:$M$50,3,FALSE)</f>
        <v>1</v>
      </c>
      <c r="J28" s="5">
        <f t="shared" ref="J28:J29" si="16">SUM(G28:I28)</f>
        <v>4</v>
      </c>
      <c r="K28" s="9">
        <f>IFERROR(VLOOKUP($A$2&amp;"*"&amp;"*",[23]Sheet1!$A$3:$M$51,3,FALSE),0)</f>
        <v>7</v>
      </c>
      <c r="L28" s="9">
        <f>IFERROR(VLOOKUP($A$2&amp;"*"&amp;"*",[24]Sheet1!$A$6:$M$50,3,FALSE),0)</f>
        <v>4</v>
      </c>
      <c r="M28" s="9">
        <f>IFERROR(VLOOKUP($A$2&amp;"*"&amp;"*",[27]Sheet1!$A$6:$M$50,3,FALSE),0)</f>
        <v>2</v>
      </c>
      <c r="N28" s="5">
        <f t="shared" ref="N28:N29" si="17">SUM(K28:M28)</f>
        <v>13</v>
      </c>
      <c r="O28" s="27">
        <v>0</v>
      </c>
      <c r="P28" s="27">
        <v>0</v>
      </c>
      <c r="Q28" s="27">
        <v>0</v>
      </c>
      <c r="R28" s="5">
        <f t="shared" ref="R28:R29" si="18">SUM(O28:Q28)</f>
        <v>0</v>
      </c>
      <c r="S28" s="5">
        <f t="shared" ref="S28:S29" si="19">IF(ISERROR(SUM(F28,J28,N28,R28)),0,SUM(F28,J28,N28,R28))</f>
        <v>24</v>
      </c>
    </row>
    <row r="29" spans="1:19" s="27" customFormat="1" ht="17.25" customHeight="1" x14ac:dyDescent="0.2">
      <c r="A29" s="27" t="s">
        <v>59</v>
      </c>
      <c r="B29" s="28"/>
      <c r="C29" s="27">
        <f>IFERROR(VLOOKUP($A$2&amp;"*",[8]Sheet1!$A$5:$D$46,4,FALSE),0)</f>
        <v>3</v>
      </c>
      <c r="D29" s="27">
        <f>IFERROR(VLOOKUP($A$2&amp;"*",[9]Sheet1!$A$5:$D$46,4,FALSE),0)</f>
        <v>2</v>
      </c>
      <c r="E29" s="27">
        <f>IFERROR(VLOOKUP($A$2&amp;"*",[10]Sheet1!$A$4:$D$47,4,FALSE),0)</f>
        <v>3</v>
      </c>
      <c r="F29" s="29">
        <f>SUM(C29:E29)</f>
        <v>8</v>
      </c>
      <c r="G29" s="27">
        <f>VLOOKUP($A$2&amp;"*",[11]Sheet1!$A$5:$M$49,4,FALSE)</f>
        <v>16</v>
      </c>
      <c r="H29" s="27">
        <f>VLOOKUP($A$2&amp;"*",[12]Sheet1!$A$4:$E$48,4,FALSE)</f>
        <v>4</v>
      </c>
      <c r="I29" s="27">
        <f>VLOOKUP($A$2&amp;"*"&amp;"*",[22]Sheet1!$A$6:$M$50,4,FALSE)</f>
        <v>2</v>
      </c>
      <c r="J29" s="5">
        <f t="shared" si="16"/>
        <v>22</v>
      </c>
      <c r="K29" s="9">
        <f>IFERROR(VLOOKUP($A$2&amp;"*"&amp;"*"&amp;"*",[23]Sheet1!$A$3:$M$51,4,FALSE),0)</f>
        <v>9</v>
      </c>
      <c r="L29" s="9">
        <f>IFERROR(VLOOKUP($A$2&amp;"*"&amp;"*",[24]Sheet1!$A$3:$M$50,4,FALSE),0)</f>
        <v>2</v>
      </c>
      <c r="M29" s="9">
        <f>IFERROR(VLOOKUP($A$2&amp;"*"&amp;"*",[27]Sheet1!$A$6:$M$50,4,FALSE),0)</f>
        <v>0</v>
      </c>
      <c r="N29" s="5">
        <f t="shared" si="17"/>
        <v>11</v>
      </c>
      <c r="O29" s="27">
        <v>0</v>
      </c>
      <c r="P29" s="27">
        <v>0</v>
      </c>
      <c r="Q29" s="27">
        <v>0</v>
      </c>
      <c r="R29" s="5">
        <f t="shared" si="18"/>
        <v>0</v>
      </c>
      <c r="S29" s="5">
        <f t="shared" si="19"/>
        <v>41</v>
      </c>
    </row>
    <row r="30" spans="1:19" s="8" customFormat="1" ht="17.25" customHeight="1" x14ac:dyDescent="0.2">
      <c r="A30" s="8" t="s">
        <v>62</v>
      </c>
      <c r="B30" s="11"/>
      <c r="C30" s="12">
        <f t="shared" ref="C30:E30" si="20">SUM(C31:C32)</f>
        <v>670</v>
      </c>
      <c r="D30" s="12">
        <f t="shared" si="20"/>
        <v>668</v>
      </c>
      <c r="E30" s="12">
        <f t="shared" si="20"/>
        <v>656</v>
      </c>
      <c r="F30" s="12" t="s">
        <v>65</v>
      </c>
      <c r="G30" s="12">
        <f t="shared" ref="G30:I30" si="21">SUM(G31:G32)</f>
        <v>665</v>
      </c>
      <c r="H30" s="8">
        <f t="shared" si="21"/>
        <v>654</v>
      </c>
      <c r="I30" s="8">
        <f t="shared" si="21"/>
        <v>623</v>
      </c>
      <c r="J30" s="12" t="s">
        <v>65</v>
      </c>
      <c r="K30" s="12">
        <f t="shared" ref="K30:M30" si="22">SUM(K31:K32)</f>
        <v>630</v>
      </c>
      <c r="L30" s="12">
        <f t="shared" si="22"/>
        <v>622</v>
      </c>
      <c r="M30" s="12">
        <f t="shared" si="22"/>
        <v>620</v>
      </c>
      <c r="N30" s="12" t="s">
        <v>65</v>
      </c>
      <c r="O30" s="12">
        <f t="shared" ref="O30:Q30" si="23">SUM(O31:O32)</f>
        <v>0</v>
      </c>
      <c r="P30" s="12">
        <f t="shared" si="23"/>
        <v>0</v>
      </c>
      <c r="Q30" s="12">
        <f t="shared" si="23"/>
        <v>0</v>
      </c>
      <c r="R30" s="12" t="s">
        <v>65</v>
      </c>
      <c r="S30" s="12" t="s">
        <v>65</v>
      </c>
    </row>
    <row r="31" spans="1:19" s="9" customFormat="1" ht="17.25" customHeight="1" x14ac:dyDescent="0.2">
      <c r="A31" s="9" t="s">
        <v>60</v>
      </c>
      <c r="B31" s="11"/>
      <c r="C31" s="12">
        <f>VLOOKUP($A$2&amp;"*",[13]Sheet1!$A$3:$D$48,3,FALSE)</f>
        <v>301</v>
      </c>
      <c r="D31" s="12">
        <f>VLOOKUP($A$2&amp;"*",[14]Sheet1!$A$3:$D$48,3,FALSE)</f>
        <v>302</v>
      </c>
      <c r="E31" s="12">
        <f>VLOOKUP($A$2&amp;"*",[15]Sheet1!$A$3:$D$48,3,FALSE)</f>
        <v>294</v>
      </c>
      <c r="F31" s="12" t="s">
        <v>65</v>
      </c>
      <c r="G31" s="12">
        <f>VLOOKUP($A$2&amp;"*",[16]Sheet1!$A$3:$D$48,3,FALSE)</f>
        <v>290</v>
      </c>
      <c r="H31" s="12">
        <f>VLOOKUP($A$2&amp;"*",[17]Sheet1!$A$3:$D$48,3,FALSE)</f>
        <v>282</v>
      </c>
      <c r="I31" s="12">
        <f>VLOOKUP($A$2&amp;"*",[18]Sheet1!$A$3:$D$48,3,FALSE)</f>
        <v>276</v>
      </c>
      <c r="J31" s="12" t="s">
        <v>65</v>
      </c>
      <c r="K31" s="12">
        <f>VLOOKUP($A$2&amp;"*"&amp;"*",[20]Sheet1!$A$4:$D$50,3,FALSE)</f>
        <v>283</v>
      </c>
      <c r="L31" s="12">
        <f>VLOOKUP($A$2&amp;"*"&amp;"*"&amp;"*",[25]Sheet1!$A$3:$D$48,3,FALSE)</f>
        <v>278</v>
      </c>
      <c r="M31" s="12">
        <f>VLOOKUP($A$2&amp;"*"&amp;"*",[28]Sheet1!$A$3:$D$48,3,FALSE)</f>
        <v>281</v>
      </c>
      <c r="N31" s="12" t="s">
        <v>65</v>
      </c>
      <c r="O31" s="12">
        <v>0</v>
      </c>
      <c r="P31" s="12">
        <v>0</v>
      </c>
      <c r="Q31" s="12">
        <v>0</v>
      </c>
      <c r="R31" s="12" t="s">
        <v>65</v>
      </c>
      <c r="S31" s="12" t="s">
        <v>65</v>
      </c>
    </row>
    <row r="32" spans="1:19" s="9" customFormat="1" ht="17.25" customHeight="1" x14ac:dyDescent="0.2">
      <c r="A32" s="9" t="s">
        <v>61</v>
      </c>
      <c r="B32" s="11"/>
      <c r="C32" s="12">
        <f>VLOOKUP($A$2&amp;"*",[13]Sheet1!$A$3:$D$48,4,FALSE)</f>
        <v>369</v>
      </c>
      <c r="D32" s="12">
        <f>VLOOKUP($A$2&amp;"*",[14]Sheet1!$A$3:$D$48,4,FALSE)</f>
        <v>366</v>
      </c>
      <c r="E32" s="12">
        <f>VLOOKUP($A$2&amp;"*",[15]Sheet1!$A$3:$D$48,4,FALSE)</f>
        <v>362</v>
      </c>
      <c r="F32" s="12" t="s">
        <v>65</v>
      </c>
      <c r="G32" s="12">
        <f>VLOOKUP($A$2&amp;"*",[16]Sheet1!$A$3:$D$48,4,FALSE)</f>
        <v>375</v>
      </c>
      <c r="H32" s="12">
        <f>VLOOKUP($A$2&amp;"*",[17]Sheet1!$A$3:$D$48,4,FALSE)</f>
        <v>372</v>
      </c>
      <c r="I32" s="12">
        <f>VLOOKUP($A$2&amp;"*",[18]Sheet1!$A$3:$D$48,4,FALSE)</f>
        <v>347</v>
      </c>
      <c r="J32" s="12" t="s">
        <v>65</v>
      </c>
      <c r="K32" s="12">
        <f>VLOOKUP($A$2&amp;"*"&amp;"*",[20]Sheet1!$A$4:$D$50,4,FALSE)</f>
        <v>347</v>
      </c>
      <c r="L32" s="12">
        <f>VLOOKUP($A$2&amp;"*"&amp;"*"&amp;"*",[25]Sheet1!$A$3:$D$48,4,FALSE)</f>
        <v>344</v>
      </c>
      <c r="M32" s="12">
        <f>VLOOKUP($A$2&amp;"*"&amp;"*",[28]Sheet1!$A$3:$D$48,4,FALSE)</f>
        <v>339</v>
      </c>
      <c r="N32" s="12" t="s">
        <v>65</v>
      </c>
      <c r="O32" s="12">
        <v>0</v>
      </c>
      <c r="P32" s="12">
        <v>0</v>
      </c>
      <c r="Q32" s="12">
        <v>0</v>
      </c>
      <c r="R32" s="12" t="s">
        <v>65</v>
      </c>
      <c r="S32" s="12" t="s">
        <v>65</v>
      </c>
    </row>
    <row r="33" spans="1:19" s="9" customFormat="1" ht="24" customHeight="1" x14ac:dyDescent="0.2">
      <c r="A33" s="35"/>
      <c r="B33" s="35"/>
      <c r="C33" s="35"/>
      <c r="D33" s="35"/>
      <c r="E33" s="35"/>
      <c r="F33" s="35"/>
      <c r="G33" s="35"/>
      <c r="H33" s="35"/>
      <c r="I33" s="35"/>
      <c r="J33" s="35"/>
      <c r="K33" s="35"/>
      <c r="L33" s="35"/>
      <c r="M33" s="35"/>
      <c r="N33" s="35"/>
      <c r="O33" s="35"/>
      <c r="P33" s="35"/>
      <c r="Q33" s="35"/>
      <c r="R33" s="35"/>
      <c r="S33" s="35"/>
    </row>
  </sheetData>
  <mergeCells count="2">
    <mergeCell ref="A1:S1"/>
    <mergeCell ref="A33:S33"/>
  </mergeCells>
  <phoneticPr fontId="2" type="noConversion"/>
  <conditionalFormatting sqref="A13:S16 A21:S23 A6:S10 A26:S32">
    <cfRule type="expression" dxfId="0" priority="1">
      <formula>MOD(ROW(),2)</formula>
    </cfRule>
  </conditionalFormatting>
  <dataValidations count="1">
    <dataValidation type="list" allowBlank="1" showInputMessage="1" showErrorMessage="1" sqref="A2">
      <formula1>LAP</formula1>
    </dataValidation>
  </dataValidations>
  <pageMargins left="0.75" right="0.75" top="1" bottom="1" header="0.5" footer="0.5"/>
  <pageSetup paperSize="9" scale="72" orientation="landscape" r:id="rId1"/>
  <headerFooter alignWithMargins="0"/>
  <ignoredErrors>
    <ignoredError sqref="H5:I5 J23 N5:Q5 J20:J21 J22 J5:J17" evalError="1"/>
    <ignoredError sqref="N20:N21 N23 N22 N6:N17" evalError="1" formula="1"/>
  </ignoredError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23"/>
  <sheetViews>
    <sheetView workbookViewId="0">
      <selection activeCell="B20" sqref="B20"/>
    </sheetView>
  </sheetViews>
  <sheetFormatPr defaultRowHeight="12.75" x14ac:dyDescent="0.2"/>
  <cols>
    <col min="1" max="1" width="19.28515625" bestFit="1" customWidth="1"/>
    <col min="2" max="2" width="42.140625" customWidth="1"/>
  </cols>
  <sheetData>
    <row r="1" spans="1:2" x14ac:dyDescent="0.2">
      <c r="A1" t="s">
        <v>43</v>
      </c>
      <c r="B1" t="s">
        <v>13</v>
      </c>
    </row>
    <row r="2" spans="1:2" x14ac:dyDescent="0.2">
      <c r="A2" t="s">
        <v>42</v>
      </c>
      <c r="B2" t="s">
        <v>53</v>
      </c>
    </row>
    <row r="3" spans="1:2" x14ac:dyDescent="0.2">
      <c r="A3" t="s">
        <v>66</v>
      </c>
      <c r="B3" t="s">
        <v>54</v>
      </c>
    </row>
    <row r="4" spans="1:2" x14ac:dyDescent="0.2">
      <c r="A4" t="s">
        <v>67</v>
      </c>
      <c r="B4" t="s">
        <v>52</v>
      </c>
    </row>
    <row r="5" spans="1:2" x14ac:dyDescent="0.2">
      <c r="A5" t="s">
        <v>44</v>
      </c>
      <c r="B5" t="s">
        <v>0</v>
      </c>
    </row>
    <row r="6" spans="1:2" x14ac:dyDescent="0.2">
      <c r="A6" t="s">
        <v>45</v>
      </c>
      <c r="B6" t="s">
        <v>1</v>
      </c>
    </row>
    <row r="7" spans="1:2" x14ac:dyDescent="0.2">
      <c r="A7" t="s">
        <v>46</v>
      </c>
      <c r="B7" t="s">
        <v>22</v>
      </c>
    </row>
    <row r="8" spans="1:2" x14ac:dyDescent="0.2">
      <c r="A8" t="s">
        <v>47</v>
      </c>
      <c r="B8" t="s">
        <v>2</v>
      </c>
    </row>
    <row r="9" spans="1:2" x14ac:dyDescent="0.2">
      <c r="A9" t="s">
        <v>48</v>
      </c>
      <c r="B9" t="s">
        <v>3</v>
      </c>
    </row>
    <row r="10" spans="1:2" x14ac:dyDescent="0.2">
      <c r="A10" t="s">
        <v>49</v>
      </c>
      <c r="B10" t="s">
        <v>4</v>
      </c>
    </row>
    <row r="11" spans="1:2" x14ac:dyDescent="0.2">
      <c r="A11" t="s">
        <v>50</v>
      </c>
      <c r="B11" t="s">
        <v>12</v>
      </c>
    </row>
    <row r="12" spans="1:2" x14ac:dyDescent="0.2">
      <c r="A12" t="s">
        <v>51</v>
      </c>
      <c r="B12" t="s">
        <v>5</v>
      </c>
    </row>
    <row r="13" spans="1:2" x14ac:dyDescent="0.2">
      <c r="B13" t="s">
        <v>6</v>
      </c>
    </row>
    <row r="14" spans="1:2" x14ac:dyDescent="0.2">
      <c r="B14" t="s">
        <v>7</v>
      </c>
    </row>
    <row r="15" spans="1:2" x14ac:dyDescent="0.2">
      <c r="B15" t="s">
        <v>8</v>
      </c>
    </row>
    <row r="16" spans="1:2" x14ac:dyDescent="0.2">
      <c r="B16" t="s">
        <v>9</v>
      </c>
    </row>
    <row r="17" spans="2:2" x14ac:dyDescent="0.2">
      <c r="B17" t="s">
        <v>62</v>
      </c>
    </row>
    <row r="18" spans="2:2" x14ac:dyDescent="0.2">
      <c r="B18" t="s">
        <v>60</v>
      </c>
    </row>
    <row r="19" spans="2:2" x14ac:dyDescent="0.2">
      <c r="B19" t="s">
        <v>61</v>
      </c>
    </row>
    <row r="20" spans="2:2" x14ac:dyDescent="0.2">
      <c r="B20" s="32" t="s">
        <v>57</v>
      </c>
    </row>
    <row r="21" spans="2:2" x14ac:dyDescent="0.2">
      <c r="B21" s="32" t="s">
        <v>64</v>
      </c>
    </row>
    <row r="22" spans="2:2" x14ac:dyDescent="0.2">
      <c r="B22" s="32" t="s">
        <v>59</v>
      </c>
    </row>
    <row r="23" spans="2:2" x14ac:dyDescent="0.2">
      <c r="B23" t="s">
        <v>10</v>
      </c>
    </row>
  </sheetData>
  <sortState ref="B1:B24">
    <sortCondition ref="B1"/>
  </sortState>
  <phoneticPr fontId="2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Chart</vt:lpstr>
      <vt:lpstr>Data</vt:lpstr>
      <vt:lpstr>Lookup Lists</vt:lpstr>
      <vt:lpstr>Items</vt:lpstr>
      <vt:lpstr>LAP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Carrigan Michael</dc:creator>
  <cp:lastModifiedBy>Carrigan Michael</cp:lastModifiedBy>
  <cp:lastPrinted>2014-01-10T13:57:58Z</cp:lastPrinted>
  <dcterms:created xsi:type="dcterms:W3CDTF">1996-10-14T23:33:28Z</dcterms:created>
  <dcterms:modified xsi:type="dcterms:W3CDTF">2020-01-19T12:00:47Z</dcterms:modified>
</cp:coreProperties>
</file>